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T:\Foundation\TUF SHARED FILES\Forms\"/>
    </mc:Choice>
  </mc:AlternateContent>
  <xr:revisionPtr revIDLastSave="0" documentId="13_ncr:1_{8EB11DBC-D8C6-419B-8CA9-FAC4D3489409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NG Sales Form" sheetId="1" r:id="rId1"/>
    <sheet name="JE - TUF USE ON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1" l="1"/>
  <c r="J39" i="1"/>
  <c r="J41" i="1" s="1"/>
  <c r="A5" i="2" l="1"/>
  <c r="D15" i="2"/>
  <c r="I23" i="2"/>
  <c r="I21" i="2"/>
  <c r="I19" i="2"/>
  <c r="I17" i="2"/>
  <c r="I15" i="2"/>
  <c r="I13" i="2"/>
  <c r="I11" i="2"/>
  <c r="I9" i="2"/>
  <c r="I7" i="2"/>
  <c r="I5" i="2"/>
  <c r="I3" i="2"/>
  <c r="K2" i="2"/>
  <c r="I28" i="1"/>
  <c r="I29" i="1"/>
  <c r="I30" i="1"/>
  <c r="I31" i="1"/>
  <c r="I32" i="1"/>
  <c r="I33" i="1"/>
  <c r="I34" i="1"/>
  <c r="I35" i="1"/>
  <c r="I36" i="1"/>
  <c r="I37" i="1"/>
  <c r="I38" i="1"/>
  <c r="I27" i="1"/>
  <c r="F16" i="1"/>
  <c r="E3" i="2" s="1"/>
  <c r="F17" i="1"/>
  <c r="E5" i="2" s="1"/>
  <c r="F18" i="1"/>
  <c r="E7" i="2" s="1"/>
  <c r="F19" i="1"/>
  <c r="E9" i="2" s="1"/>
  <c r="F20" i="1"/>
  <c r="E11" i="2" s="1"/>
  <c r="F21" i="1"/>
  <c r="E13" i="2" s="1"/>
  <c r="F22" i="1"/>
  <c r="E15" i="2" s="1"/>
  <c r="F23" i="1"/>
  <c r="E17" i="2" s="1"/>
  <c r="F24" i="1"/>
  <c r="E19" i="2" s="1"/>
  <c r="F25" i="1"/>
  <c r="E21" i="2" s="1"/>
  <c r="F26" i="1"/>
  <c r="E23" i="2" s="1"/>
  <c r="F27" i="1"/>
  <c r="E2" i="2" s="1"/>
  <c r="F28" i="1"/>
  <c r="E4" i="2" s="1"/>
  <c r="F29" i="1"/>
  <c r="E6" i="2" s="1"/>
  <c r="F30" i="1"/>
  <c r="E8" i="2" s="1"/>
  <c r="F31" i="1"/>
  <c r="E10" i="2" s="1"/>
  <c r="F32" i="1"/>
  <c r="E12" i="2" s="1"/>
  <c r="F33" i="1"/>
  <c r="E14" i="2" s="1"/>
  <c r="F34" i="1"/>
  <c r="E16" i="2" s="1"/>
  <c r="F35" i="1"/>
  <c r="E18" i="2" s="1"/>
  <c r="F36" i="1"/>
  <c r="E20" i="2" s="1"/>
  <c r="F37" i="1"/>
  <c r="E22" i="2" s="1"/>
  <c r="F38" i="1"/>
  <c r="E24" i="2" s="1"/>
  <c r="D28" i="1"/>
  <c r="C4" i="2" s="1"/>
  <c r="D29" i="1"/>
  <c r="C6" i="2" s="1"/>
  <c r="D30" i="1"/>
  <c r="C8" i="2" s="1"/>
  <c r="D31" i="1"/>
  <c r="C10" i="2" s="1"/>
  <c r="D32" i="1"/>
  <c r="C12" i="2" s="1"/>
  <c r="D33" i="1"/>
  <c r="C14" i="2" s="1"/>
  <c r="D34" i="1"/>
  <c r="C16" i="2" s="1"/>
  <c r="D35" i="1"/>
  <c r="C18" i="2" s="1"/>
  <c r="D36" i="1"/>
  <c r="C20" i="2" s="1"/>
  <c r="D37" i="1"/>
  <c r="C22" i="2" s="1"/>
  <c r="D38" i="1"/>
  <c r="C24" i="2" s="1"/>
  <c r="D16" i="1"/>
  <c r="C3" i="2" s="1"/>
  <c r="D17" i="1"/>
  <c r="C5" i="2" s="1"/>
  <c r="D18" i="1"/>
  <c r="C7" i="2" s="1"/>
  <c r="D19" i="1"/>
  <c r="C9" i="2" s="1"/>
  <c r="D20" i="1"/>
  <c r="C11" i="2" s="1"/>
  <c r="D21" i="1"/>
  <c r="C13" i="2" s="1"/>
  <c r="D22" i="1"/>
  <c r="C15" i="2" s="1"/>
  <c r="D23" i="1"/>
  <c r="C17" i="2" s="1"/>
  <c r="D24" i="1"/>
  <c r="C19" i="2" s="1"/>
  <c r="D25" i="1"/>
  <c r="C21" i="2" s="1"/>
  <c r="D26" i="1"/>
  <c r="C23" i="2" s="1"/>
  <c r="C28" i="1"/>
  <c r="B4" i="2" s="1"/>
  <c r="C29" i="1"/>
  <c r="B6" i="2" s="1"/>
  <c r="C30" i="1"/>
  <c r="B8" i="2" s="1"/>
  <c r="C31" i="1"/>
  <c r="B10" i="2" s="1"/>
  <c r="C32" i="1"/>
  <c r="B12" i="2" s="1"/>
  <c r="C33" i="1"/>
  <c r="B14" i="2" s="1"/>
  <c r="C34" i="1"/>
  <c r="B16" i="2" s="1"/>
  <c r="C35" i="1"/>
  <c r="B18" i="2" s="1"/>
  <c r="C36" i="1"/>
  <c r="B20" i="2" s="1"/>
  <c r="C37" i="1"/>
  <c r="B22" i="2" s="1"/>
  <c r="C38" i="1"/>
  <c r="B24" i="2" s="1"/>
  <c r="C16" i="1"/>
  <c r="B3" i="2" s="1"/>
  <c r="C17" i="1"/>
  <c r="B5" i="2" s="1"/>
  <c r="C18" i="1"/>
  <c r="B7" i="2" s="1"/>
  <c r="C19" i="1"/>
  <c r="B9" i="2" s="1"/>
  <c r="C20" i="1"/>
  <c r="B11" i="2" s="1"/>
  <c r="C21" i="1"/>
  <c r="B13" i="2" s="1"/>
  <c r="C22" i="1"/>
  <c r="B15" i="2" s="1"/>
  <c r="C23" i="1"/>
  <c r="B17" i="2" s="1"/>
  <c r="C24" i="1"/>
  <c r="B19" i="2" s="1"/>
  <c r="C25" i="1"/>
  <c r="B21" i="2" s="1"/>
  <c r="C26" i="1"/>
  <c r="B23" i="2" s="1"/>
  <c r="E29" i="1"/>
  <c r="D6" i="2" s="1"/>
  <c r="E30" i="1"/>
  <c r="D8" i="2" s="1"/>
  <c r="E31" i="1"/>
  <c r="D10" i="2" s="1"/>
  <c r="E32" i="1"/>
  <c r="D12" i="2" s="1"/>
  <c r="E33" i="1"/>
  <c r="D14" i="2" s="1"/>
  <c r="E34" i="1"/>
  <c r="D16" i="2" s="1"/>
  <c r="E35" i="1"/>
  <c r="D18" i="2" s="1"/>
  <c r="E36" i="1"/>
  <c r="D20" i="2" s="1"/>
  <c r="E37" i="1"/>
  <c r="D22" i="2" s="1"/>
  <c r="E38" i="1"/>
  <c r="D24" i="2" s="1"/>
  <c r="G28" i="1"/>
  <c r="I4" i="2" s="1"/>
  <c r="G29" i="1"/>
  <c r="I6" i="2" s="1"/>
  <c r="G30" i="1"/>
  <c r="I8" i="2" s="1"/>
  <c r="G31" i="1"/>
  <c r="I10" i="2" s="1"/>
  <c r="G32" i="1"/>
  <c r="I12" i="2" s="1"/>
  <c r="G33" i="1"/>
  <c r="I14" i="2" s="1"/>
  <c r="G34" i="1"/>
  <c r="I16" i="2" s="1"/>
  <c r="G35" i="1"/>
  <c r="I18" i="2" s="1"/>
  <c r="G36" i="1"/>
  <c r="I20" i="2" s="1"/>
  <c r="G37" i="1"/>
  <c r="I22" i="2" s="1"/>
  <c r="G38" i="1"/>
  <c r="I24" i="2" s="1"/>
  <c r="H16" i="1"/>
  <c r="G3" i="2" s="1"/>
  <c r="H17" i="1"/>
  <c r="G5" i="2" s="1"/>
  <c r="H18" i="1"/>
  <c r="G7" i="2" s="1"/>
  <c r="H19" i="1"/>
  <c r="G9" i="2" s="1"/>
  <c r="H20" i="1"/>
  <c r="G11" i="2" s="1"/>
  <c r="H21" i="1"/>
  <c r="G13" i="2" s="1"/>
  <c r="H22" i="1"/>
  <c r="G15" i="2" s="1"/>
  <c r="H23" i="1"/>
  <c r="G17" i="2" s="1"/>
  <c r="H24" i="1"/>
  <c r="G19" i="2" s="1"/>
  <c r="H25" i="1"/>
  <c r="G21" i="2" s="1"/>
  <c r="H26" i="1"/>
  <c r="G23" i="2" s="1"/>
  <c r="E16" i="1"/>
  <c r="D3" i="2" s="1"/>
  <c r="E17" i="1"/>
  <c r="D5" i="2" s="1"/>
  <c r="E18" i="1"/>
  <c r="D7" i="2" s="1"/>
  <c r="E19" i="1"/>
  <c r="D9" i="2" s="1"/>
  <c r="E20" i="1"/>
  <c r="D11" i="2" s="1"/>
  <c r="E21" i="1"/>
  <c r="D13" i="2" s="1"/>
  <c r="E22" i="1"/>
  <c r="E23" i="1"/>
  <c r="D17" i="2" s="1"/>
  <c r="E24" i="1"/>
  <c r="D19" i="2" s="1"/>
  <c r="E25" i="1"/>
  <c r="D21" i="2" s="1"/>
  <c r="E26" i="1"/>
  <c r="D23" i="2" s="1"/>
  <c r="B16" i="1"/>
  <c r="A3" i="2" s="1"/>
  <c r="B17" i="1"/>
  <c r="B18" i="1"/>
  <c r="A7" i="2" s="1"/>
  <c r="B19" i="1"/>
  <c r="A9" i="2" s="1"/>
  <c r="B20" i="1"/>
  <c r="A11" i="2" s="1"/>
  <c r="B21" i="1"/>
  <c r="A13" i="2" s="1"/>
  <c r="B22" i="1"/>
  <c r="A15" i="2" s="1"/>
  <c r="B23" i="1"/>
  <c r="A17" i="2" s="1"/>
  <c r="B24" i="1"/>
  <c r="A19" i="2" s="1"/>
  <c r="B25" i="1"/>
  <c r="A21" i="2" s="1"/>
  <c r="B26" i="1"/>
  <c r="A23" i="2" s="1"/>
  <c r="B28" i="1"/>
  <c r="A4" i="2" s="1"/>
  <c r="B29" i="1"/>
  <c r="A6" i="2" s="1"/>
  <c r="B30" i="1"/>
  <c r="A8" i="2" s="1"/>
  <c r="B31" i="1"/>
  <c r="A10" i="2" s="1"/>
  <c r="B32" i="1"/>
  <c r="A12" i="2" s="1"/>
  <c r="B33" i="1"/>
  <c r="A14" i="2" s="1"/>
  <c r="B34" i="1"/>
  <c r="A16" i="2" s="1"/>
  <c r="B35" i="1"/>
  <c r="A18" i="2" s="1"/>
  <c r="B36" i="1"/>
  <c r="A20" i="2" s="1"/>
  <c r="B37" i="1"/>
  <c r="A22" i="2" s="1"/>
  <c r="B38" i="1"/>
  <c r="A24" i="2" s="1"/>
  <c r="G27" i="1"/>
  <c r="I2" i="2" s="1"/>
  <c r="F15" i="1"/>
  <c r="H15" i="1"/>
  <c r="E28" i="1" l="1"/>
  <c r="D4" i="2" s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M19" i="2" s="1"/>
  <c r="F19" i="2" s="1"/>
  <c r="K20" i="2"/>
  <c r="K21" i="2"/>
  <c r="K22" i="2"/>
  <c r="K23" i="2"/>
  <c r="K24" i="2"/>
  <c r="K1" i="2"/>
  <c r="I1" i="2"/>
  <c r="E15" i="1"/>
  <c r="D1" i="2" l="1"/>
  <c r="M13" i="2"/>
  <c r="F13" i="2" s="1"/>
  <c r="M21" i="2"/>
  <c r="F21" i="2" s="1"/>
  <c r="M9" i="2"/>
  <c r="F9" i="2" s="1"/>
  <c r="M11" i="2"/>
  <c r="F11" i="2" s="1"/>
  <c r="M17" i="2"/>
  <c r="F17" i="2" s="1"/>
  <c r="M23" i="2"/>
  <c r="F23" i="2" s="1"/>
  <c r="M15" i="2"/>
  <c r="F15" i="2" s="1"/>
  <c r="M7" i="2"/>
  <c r="F7" i="2" s="1"/>
  <c r="M5" i="2"/>
  <c r="F5" i="2" s="1"/>
  <c r="M4" i="2"/>
  <c r="F4" i="2" s="1"/>
  <c r="M3" i="2"/>
  <c r="F3" i="2" s="1"/>
  <c r="M1" i="2"/>
  <c r="F1" i="2" s="1"/>
  <c r="D27" i="1"/>
  <c r="C2" i="2" s="1"/>
  <c r="G1" i="2"/>
  <c r="D15" i="1"/>
  <c r="C1" i="2" s="1"/>
  <c r="C27" i="1"/>
  <c r="B2" i="2" s="1"/>
  <c r="C15" i="1"/>
  <c r="B1" i="2" s="1"/>
  <c r="M24" i="2"/>
  <c r="F24" i="2" s="1"/>
  <c r="M22" i="2"/>
  <c r="F22" i="2" s="1"/>
  <c r="M20" i="2"/>
  <c r="F20" i="2" s="1"/>
  <c r="M18" i="2"/>
  <c r="F18" i="2" s="1"/>
  <c r="M16" i="2"/>
  <c r="F16" i="2" s="1"/>
  <c r="M14" i="2"/>
  <c r="F14" i="2" s="1"/>
  <c r="M12" i="2"/>
  <c r="F12" i="2" s="1"/>
  <c r="M10" i="2"/>
  <c r="F10" i="2" s="1"/>
  <c r="M8" i="2"/>
  <c r="F8" i="2" s="1"/>
  <c r="M6" i="2"/>
  <c r="F6" i="2" s="1"/>
  <c r="M2" i="2"/>
  <c r="F2" i="2" s="1"/>
  <c r="E1" i="2"/>
  <c r="B15" i="1"/>
  <c r="A1" i="2" s="1"/>
  <c r="B27" i="1"/>
  <c r="A2" i="2" s="1"/>
  <c r="E27" i="1"/>
  <c r="D2" i="2" s="1"/>
  <c r="E39" i="1" l="1"/>
  <c r="E41" i="1" s="1"/>
</calcChain>
</file>

<file path=xl/sharedStrings.xml><?xml version="1.0" encoding="utf-8"?>
<sst xmlns="http://schemas.openxmlformats.org/spreadsheetml/2006/main" count="60" uniqueCount="37">
  <si>
    <t>Checks must be made payable to TU Foundation</t>
  </si>
  <si>
    <t>Date</t>
  </si>
  <si>
    <t>CR</t>
  </si>
  <si>
    <t>Journal</t>
  </si>
  <si>
    <t>Foundation Use ONLY</t>
  </si>
  <si>
    <t>Date ==&gt;</t>
  </si>
  <si>
    <t>NON-GIFT DEPOSIT FORM - Sales (6 % MD Sales Tax)</t>
  </si>
  <si>
    <t>Revenue
Code
NO ENTRY</t>
  </si>
  <si>
    <t>5-Digit
Project #
NO ENTRY</t>
  </si>
  <si>
    <t>REQUIRED FIELDS:</t>
  </si>
  <si>
    <t>FORM INSTRUCTIONS:</t>
  </si>
  <si>
    <t>1. You must write the project number in the upper left hand corner of ALL checks.  This assists us when checks are returned by our bank for Non-sufficient funds.</t>
  </si>
  <si>
    <r>
      <t xml:space="preserve">2. </t>
    </r>
    <r>
      <rPr>
        <b/>
        <sz val="10"/>
        <color theme="1"/>
        <rFont val="Tahoma"/>
        <family val="2"/>
      </rPr>
      <t xml:space="preserve">NEVER write full credit card numbers on this form. </t>
    </r>
    <r>
      <rPr>
        <sz val="10"/>
        <color theme="1"/>
        <rFont val="Tahoma"/>
        <family val="2"/>
      </rPr>
      <t xml:space="preserve"> Credit card #'s must be physically brought to our office for processing.</t>
    </r>
  </si>
  <si>
    <t xml:space="preserve">       b. A hard paper copy to the Foundation Office, along with the checks and cash for deposit</t>
  </si>
  <si>
    <t>4. Complete a separate form for each tender type, i.e. checks, cash, credits cards</t>
  </si>
  <si>
    <t>Program Director Name ==&gt;</t>
  </si>
  <si>
    <t>Project Name ==&gt;</t>
  </si>
  <si>
    <t>Project # ==&gt;</t>
  </si>
  <si>
    <t xml:space="preserve"> - </t>
  </si>
  <si>
    <t>&lt;== Select "Yes" or "No" from the drop down menu</t>
  </si>
  <si>
    <t>Yes</t>
  </si>
  <si>
    <t>No</t>
  </si>
  <si>
    <r>
      <t xml:space="preserve">           </t>
    </r>
    <r>
      <rPr>
        <b/>
        <sz val="10"/>
        <color theme="1"/>
        <rFont val="Tahoma"/>
        <family val="2"/>
      </rPr>
      <t>NOTE</t>
    </r>
    <r>
      <rPr>
        <sz val="10"/>
        <color theme="1"/>
        <rFont val="Tahoma"/>
        <family val="2"/>
      </rPr>
      <t>: Electronic versions will be imported directly to our accounting system, exactly as you type the information, for your use when reviewing your
                     reports in NXT</t>
    </r>
  </si>
  <si>
    <t>3. Submit 2 copies of this form, as follows:</t>
  </si>
  <si>
    <t>5. Typing is permitted ONLY in White spaces on this form.  The form is designed to automatically complete all remaining required information</t>
  </si>
  <si>
    <t>Check # or Last 4 #'s of Credit Card</t>
  </si>
  <si>
    <t>Cash or checks ==&gt;</t>
  </si>
  <si>
    <t>GL
$$ Amount
NO ENTRY</t>
  </si>
  <si>
    <t>DEPOSIT TOTAL:</t>
  </si>
  <si>
    <t>Less: Amounts Returned to Program  Director:</t>
  </si>
  <si>
    <t>ADJUSTED DEPOSIT TOTAL:</t>
  </si>
  <si>
    <t>&lt;== Foundation Use Only</t>
  </si>
  <si>
    <r>
      <t xml:space="preserve">Detailed Purpose Description </t>
    </r>
    <r>
      <rPr>
        <b/>
        <sz val="10"/>
        <color theme="1"/>
        <rFont val="Tahoma"/>
        <family val="2"/>
      </rPr>
      <t>(Required)</t>
    </r>
    <r>
      <rPr>
        <sz val="10"/>
        <color theme="1"/>
        <rFont val="Tahoma"/>
        <family val="2"/>
      </rPr>
      <t xml:space="preserve"> ==&gt;</t>
    </r>
  </si>
  <si>
    <t>$$ Amount</t>
  </si>
  <si>
    <r>
      <t xml:space="preserve">       a. An electronic copy via email </t>
    </r>
    <r>
      <rPr>
        <b/>
        <u/>
        <sz val="10"/>
        <color theme="1"/>
        <rFont val="Tahoma"/>
        <family val="2"/>
      </rPr>
      <t>(in Excel)</t>
    </r>
    <r>
      <rPr>
        <sz val="10"/>
        <color theme="1"/>
        <rFont val="Tahoma"/>
        <family val="2"/>
      </rPr>
      <t xml:space="preserve"> to the following email address: </t>
    </r>
    <r>
      <rPr>
        <b/>
        <u/>
        <sz val="10"/>
        <color theme="1"/>
        <rFont val="Tahoma"/>
        <family val="2"/>
      </rPr>
      <t>TUFCR@towson.edu</t>
    </r>
  </si>
  <si>
    <t>Payor Name</t>
  </si>
  <si>
    <t>Revised 4/24/2023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</si>
</sst>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"/>
    <numFmt numFmtId="165" formatCode="mm/dd/yy;@"/>
    <numFmt numFmtId="166" formatCode="0.00_);[Red]\(0.00\)"/>
    <numFmt numFmtId="167" formatCode="m/d/yy;@"/>
    <numFmt numFmtId="168" formatCode="0000"/>
    <numFmt numFmtId="169" formatCode="00\-0000\-0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20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b/>
      <u/>
      <sz val="10"/>
      <color theme="1"/>
      <name val="Tahoma"/>
      <family val="2"/>
    </font>
    <font>
      <sz val="8"/>
      <color theme="1"/>
      <name val="Sabon"/>
      <family val="2"/>
    </font>
    <font>
      <sz val="10"/>
      <color rgb="FFFF0000"/>
      <name val="Sabon"/>
      <family val="2"/>
    </font>
    <font>
      <u/>
      <sz val="10"/>
      <color theme="1"/>
      <name val="Tahoma"/>
      <family val="2"/>
    </font>
    <font>
      <b/>
      <sz val="9"/>
      <color theme="1"/>
      <name val="Tahoma"/>
      <family val="2"/>
    </font>
    <font>
      <i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  <xf numFmtId="0" fontId="3" fillId="0" borderId="1" xfId="0" applyFont="1" applyBorder="1"/>
    <xf numFmtId="0" fontId="7" fillId="0" borderId="0" xfId="0" applyFont="1"/>
    <xf numFmtId="0" fontId="2" fillId="2" borderId="0" xfId="0" applyFont="1" applyFill="1"/>
    <xf numFmtId="0" fontId="8" fillId="0" borderId="0" xfId="0" applyFont="1"/>
    <xf numFmtId="0" fontId="10" fillId="0" borderId="0" xfId="0" applyFont="1"/>
    <xf numFmtId="0" fontId="11" fillId="0" borderId="10" xfId="0" applyFont="1" applyBorder="1" applyAlignment="1" applyProtection="1">
      <alignment horizontal="right"/>
      <protection locked="0"/>
    </xf>
    <xf numFmtId="0" fontId="3" fillId="2" borderId="0" xfId="0" applyFont="1" applyFill="1"/>
    <xf numFmtId="166" fontId="3" fillId="2" borderId="11" xfId="0" applyNumberFormat="1" applyFont="1" applyFill="1" applyBorder="1" applyAlignment="1">
      <alignment horizontal="right"/>
    </xf>
    <xf numFmtId="0" fontId="3" fillId="0" borderId="11" xfId="0" applyFont="1" applyBorder="1" applyAlignment="1" applyProtection="1">
      <alignment horizontal="right"/>
      <protection locked="0"/>
    </xf>
    <xf numFmtId="40" fontId="3" fillId="0" borderId="12" xfId="0" applyNumberFormat="1" applyFont="1" applyBorder="1" applyProtection="1">
      <protection locked="0"/>
    </xf>
    <xf numFmtId="168" fontId="3" fillId="0" borderId="2" xfId="0" applyNumberFormat="1" applyFont="1" applyBorder="1" applyProtection="1">
      <protection locked="0"/>
    </xf>
    <xf numFmtId="14" fontId="11" fillId="0" borderId="10" xfId="0" applyNumberFormat="1" applyFont="1" applyBorder="1" applyAlignment="1" applyProtection="1">
      <alignment horizontal="right"/>
      <protection locked="0"/>
    </xf>
    <xf numFmtId="164" fontId="11" fillId="0" borderId="10" xfId="0" applyNumberFormat="1" applyFont="1" applyBorder="1" applyAlignment="1" applyProtection="1">
      <alignment horizontal="right"/>
      <protection locked="0"/>
    </xf>
    <xf numFmtId="0" fontId="11" fillId="0" borderId="10" xfId="0" applyFont="1" applyBorder="1" applyAlignment="1" applyProtection="1">
      <alignment horizontal="right" wrapText="1"/>
      <protection locked="0"/>
    </xf>
    <xf numFmtId="0" fontId="7" fillId="3" borderId="3" xfId="0" applyFont="1" applyFill="1" applyBorder="1" applyAlignment="1">
      <alignment horizontal="left"/>
    </xf>
    <xf numFmtId="40" fontId="7" fillId="3" borderId="2" xfId="0" applyNumberFormat="1" applyFont="1" applyFill="1" applyBorder="1"/>
    <xf numFmtId="0" fontId="3" fillId="3" borderId="5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1" fillId="4" borderId="5" xfId="0" applyFont="1" applyFill="1" applyBorder="1"/>
    <xf numFmtId="0" fontId="7" fillId="4" borderId="6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4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165" fontId="3" fillId="4" borderId="3" xfId="0" applyNumberFormat="1" applyFont="1" applyFill="1" applyBorder="1" applyAlignment="1">
      <alignment horizontal="left"/>
    </xf>
    <xf numFmtId="165" fontId="3" fillId="4" borderId="11" xfId="0" applyNumberFormat="1" applyFont="1" applyFill="1" applyBorder="1" applyAlignment="1">
      <alignment horizontal="left"/>
    </xf>
    <xf numFmtId="40" fontId="3" fillId="4" borderId="2" xfId="0" applyNumberFormat="1" applyFont="1" applyFill="1" applyBorder="1" applyAlignment="1">
      <alignment horizontal="right"/>
    </xf>
    <xf numFmtId="165" fontId="3" fillId="4" borderId="1" xfId="0" applyNumberFormat="1" applyFont="1" applyFill="1" applyBorder="1" applyAlignment="1">
      <alignment horizontal="left"/>
    </xf>
    <xf numFmtId="0" fontId="3" fillId="4" borderId="11" xfId="0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168" fontId="3" fillId="4" borderId="2" xfId="0" applyNumberFormat="1" applyFont="1" applyFill="1" applyBorder="1" applyAlignment="1">
      <alignment horizontal="right"/>
    </xf>
    <xf numFmtId="40" fontId="3" fillId="4" borderId="12" xfId="0" applyNumberFormat="1" applyFont="1" applyFill="1" applyBorder="1"/>
    <xf numFmtId="0" fontId="4" fillId="4" borderId="0" xfId="0" applyFont="1" applyFill="1"/>
    <xf numFmtId="0" fontId="2" fillId="4" borderId="0" xfId="0" applyFont="1" applyFill="1"/>
    <xf numFmtId="0" fontId="3" fillId="0" borderId="14" xfId="0" applyFont="1" applyBorder="1"/>
    <xf numFmtId="0" fontId="3" fillId="0" borderId="9" xfId="0" applyFont="1" applyBorder="1"/>
    <xf numFmtId="0" fontId="3" fillId="0" borderId="4" xfId="0" applyFont="1" applyBorder="1"/>
    <xf numFmtId="0" fontId="2" fillId="0" borderId="0" xfId="0" applyFont="1" applyAlignment="1">
      <alignment horizontal="right" vertical="top" wrapText="1"/>
    </xf>
    <xf numFmtId="0" fontId="2" fillId="2" borderId="5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3" fillId="0" borderId="0" xfId="0" applyFont="1"/>
    <xf numFmtId="167" fontId="0" fillId="0" borderId="0" xfId="0" applyNumberFormat="1"/>
    <xf numFmtId="166" fontId="0" fillId="0" borderId="0" xfId="0" applyNumberFormat="1"/>
    <xf numFmtId="164" fontId="0" fillId="0" borderId="0" xfId="0" applyNumberFormat="1"/>
    <xf numFmtId="169" fontId="0" fillId="5" borderId="0" xfId="0" applyNumberFormat="1" applyFill="1"/>
    <xf numFmtId="167" fontId="0" fillId="5" borderId="0" xfId="0" applyNumberFormat="1" applyFill="1"/>
    <xf numFmtId="0" fontId="0" fillId="5" borderId="0" xfId="0" applyFill="1"/>
    <xf numFmtId="166" fontId="0" fillId="5" borderId="0" xfId="0" applyNumberFormat="1" applyFill="1"/>
    <xf numFmtId="164" fontId="0" fillId="5" borderId="0" xfId="0" applyNumberFormat="1" applyFill="1"/>
    <xf numFmtId="0" fontId="3" fillId="0" borderId="3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304800</xdr:colOff>
      <xdr:row>1</xdr:row>
      <xdr:rowOff>200025</xdr:rowOff>
    </xdr:to>
    <xdr:pic>
      <xdr:nvPicPr>
        <xdr:cNvPr id="3" name="Picture 2" descr="TUFlogo (002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21336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55"/>
  <sheetViews>
    <sheetView tabSelected="1" topLeftCell="A42" zoomScaleNormal="100" workbookViewId="0">
      <selection activeCell="B55" sqref="B55"/>
    </sheetView>
  </sheetViews>
  <sheetFormatPr defaultColWidth="9.1796875" defaultRowHeight="12.5" x14ac:dyDescent="0.25"/>
  <cols>
    <col min="1" max="1" width="3" style="1" bestFit="1" customWidth="1"/>
    <col min="2" max="2" width="27.453125" style="1" customWidth="1"/>
    <col min="3" max="3" width="9.453125" style="1" hidden="1" customWidth="1"/>
    <col min="4" max="4" width="4" style="1" hidden="1" customWidth="1"/>
    <col min="5" max="5" width="17" style="1" customWidth="1"/>
    <col min="6" max="6" width="24.7265625" style="1" hidden="1" customWidth="1"/>
    <col min="7" max="7" width="54" style="1" customWidth="1"/>
    <col min="8" max="9" width="10.81640625" style="1" customWidth="1"/>
    <col min="10" max="10" width="12.26953125" style="1" customWidth="1"/>
    <col min="11" max="11" width="2.7265625" style="1" bestFit="1" customWidth="1"/>
    <col min="12" max="16384" width="9.1796875" style="1"/>
  </cols>
  <sheetData>
    <row r="1" spans="1:11" ht="17.5" x14ac:dyDescent="0.35">
      <c r="B1" s="2"/>
      <c r="C1" s="3"/>
      <c r="D1" s="3"/>
      <c r="F1" s="3"/>
      <c r="G1" s="3"/>
      <c r="H1" s="3"/>
      <c r="I1" s="3"/>
      <c r="J1" s="3"/>
    </row>
    <row r="2" spans="1:11" ht="35.25" customHeight="1" x14ac:dyDescent="0.3">
      <c r="B2" s="4" t="s">
        <v>6</v>
      </c>
      <c r="C2" s="3"/>
      <c r="D2" s="3"/>
      <c r="F2" s="3"/>
      <c r="G2" s="3"/>
      <c r="H2" s="3"/>
      <c r="I2" s="3"/>
      <c r="J2" s="3"/>
    </row>
    <row r="3" spans="1:11" ht="18" customHeight="1" x14ac:dyDescent="0.25">
      <c r="B3" s="5"/>
      <c r="C3" s="3"/>
      <c r="D3" s="3"/>
      <c r="F3" s="3"/>
      <c r="G3" s="3"/>
      <c r="H3" s="3"/>
      <c r="I3" s="3"/>
      <c r="J3" s="3"/>
    </row>
    <row r="4" spans="1:11" x14ac:dyDescent="0.25">
      <c r="A4" s="6"/>
      <c r="B4" s="26" t="s">
        <v>9</v>
      </c>
      <c r="C4" s="27"/>
      <c r="D4" s="27"/>
      <c r="E4" s="28"/>
      <c r="F4" s="7"/>
      <c r="G4" s="7"/>
      <c r="H4" s="7"/>
      <c r="I4" s="7"/>
      <c r="J4" s="7"/>
    </row>
    <row r="5" spans="1:11" x14ac:dyDescent="0.25">
      <c r="A5" s="6"/>
      <c r="B5" s="29" t="s">
        <v>5</v>
      </c>
      <c r="C5" s="6"/>
      <c r="D5" s="7"/>
      <c r="E5" s="19"/>
      <c r="F5" s="6"/>
      <c r="G5" s="6"/>
      <c r="H5" s="7"/>
      <c r="I5" s="7"/>
      <c r="J5" s="7"/>
    </row>
    <row r="6" spans="1:11" x14ac:dyDescent="0.25">
      <c r="A6" s="6"/>
      <c r="B6" s="29" t="s">
        <v>17</v>
      </c>
      <c r="C6" s="6"/>
      <c r="D6" s="6"/>
      <c r="E6" s="20"/>
      <c r="F6" s="6"/>
      <c r="G6" s="6"/>
      <c r="H6" s="7"/>
      <c r="I6" s="7"/>
      <c r="J6" s="7"/>
    </row>
    <row r="7" spans="1:11" ht="40" customHeight="1" x14ac:dyDescent="0.25">
      <c r="A7" s="6"/>
      <c r="B7" s="29" t="s">
        <v>16</v>
      </c>
      <c r="C7" s="6"/>
      <c r="D7" s="6"/>
      <c r="E7" s="21"/>
      <c r="F7" s="6"/>
      <c r="G7" s="6"/>
      <c r="H7" s="7"/>
      <c r="I7" s="7"/>
      <c r="J7" s="7"/>
    </row>
    <row r="8" spans="1:11" ht="40" customHeight="1" x14ac:dyDescent="0.25">
      <c r="A8" s="6"/>
      <c r="B8" s="29" t="s">
        <v>15</v>
      </c>
      <c r="C8" s="6"/>
      <c r="D8" s="6"/>
      <c r="E8" s="21"/>
      <c r="F8" s="6"/>
      <c r="G8" s="6"/>
      <c r="H8" s="7"/>
      <c r="I8" s="7"/>
      <c r="J8" s="7"/>
    </row>
    <row r="9" spans="1:11" x14ac:dyDescent="0.25">
      <c r="A9" s="6"/>
      <c r="B9" s="30" t="s">
        <v>26</v>
      </c>
      <c r="C9" s="8"/>
      <c r="D9" s="8"/>
      <c r="E9" s="13"/>
      <c r="F9" s="6"/>
      <c r="G9" s="5" t="s">
        <v>19</v>
      </c>
      <c r="H9" s="7"/>
      <c r="I9" s="7"/>
      <c r="J9" s="7"/>
    </row>
    <row r="10" spans="1:11" x14ac:dyDescent="0.25">
      <c r="A10" s="6"/>
      <c r="B10" s="6"/>
      <c r="C10" s="6"/>
      <c r="D10" s="6"/>
      <c r="E10" s="6"/>
      <c r="F10" s="6"/>
      <c r="G10" s="6"/>
      <c r="H10" s="7"/>
      <c r="I10" s="7"/>
      <c r="J10" s="7"/>
    </row>
    <row r="11" spans="1:11" ht="50.15" customHeight="1" x14ac:dyDescent="0.25">
      <c r="A11" s="6"/>
      <c r="B11" s="44" t="s">
        <v>32</v>
      </c>
      <c r="C11" s="6"/>
      <c r="D11" s="6"/>
      <c r="E11" s="59"/>
      <c r="F11" s="60"/>
      <c r="G11" s="61"/>
      <c r="H11" s="7"/>
      <c r="I11" s="7"/>
      <c r="J11" s="7"/>
    </row>
    <row r="12" spans="1:1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1" x14ac:dyDescent="0.25">
      <c r="A13" s="6"/>
      <c r="B13" s="9" t="s">
        <v>0</v>
      </c>
      <c r="C13" s="9"/>
      <c r="D13" s="6"/>
      <c r="E13" s="6"/>
      <c r="F13" s="6"/>
      <c r="G13" s="6"/>
      <c r="H13" s="6"/>
      <c r="I13" s="6"/>
      <c r="J13" s="6"/>
    </row>
    <row r="14" spans="1:11" ht="34.5" x14ac:dyDescent="0.25">
      <c r="A14" s="6"/>
      <c r="B14" s="46" t="s">
        <v>7</v>
      </c>
      <c r="C14" s="47" t="s">
        <v>1</v>
      </c>
      <c r="D14" s="47" t="s">
        <v>2</v>
      </c>
      <c r="E14" s="47" t="s">
        <v>27</v>
      </c>
      <c r="F14" s="45" t="s">
        <v>3</v>
      </c>
      <c r="G14" s="48" t="s">
        <v>35</v>
      </c>
      <c r="H14" s="46" t="s">
        <v>8</v>
      </c>
      <c r="I14" s="49" t="s">
        <v>25</v>
      </c>
      <c r="J14" s="49" t="s">
        <v>33</v>
      </c>
    </row>
    <row r="15" spans="1:11" ht="16.5" customHeight="1" x14ac:dyDescent="0.25">
      <c r="A15" s="42">
        <v>1</v>
      </c>
      <c r="B15" s="31" t="str">
        <f>IF(J15&gt;0,"02-4304-0","")</f>
        <v/>
      </c>
      <c r="C15" s="32" t="str">
        <f>IF(J15&gt;0,+$E$5,"")</f>
        <v/>
      </c>
      <c r="D15" s="32" t="str">
        <f>IF(J15&gt;0,"C","")</f>
        <v/>
      </c>
      <c r="E15" s="33" t="str">
        <f>IF(J15&gt;0,(+J15/1.06),"")</f>
        <v/>
      </c>
      <c r="F15" s="15" t="str">
        <f>IF($E$9="Yes","Miscellaneous Cash Receipts","Credit Card Cash Receipts")</f>
        <v>Credit Card Cash Receipts</v>
      </c>
      <c r="G15" s="16"/>
      <c r="H15" s="36" t="str">
        <f>IF(J15&gt;0,+$E$6,"")</f>
        <v/>
      </c>
      <c r="I15" s="18"/>
      <c r="J15" s="17"/>
      <c r="K15" s="43">
        <v>1</v>
      </c>
    </row>
    <row r="16" spans="1:11" ht="16.5" customHeight="1" x14ac:dyDescent="0.25">
      <c r="A16" s="41">
        <v>2</v>
      </c>
      <c r="B16" s="31" t="str">
        <f t="shared" ref="B16:B26" si="0">IF(J16&gt;0,"02-4304-0","")</f>
        <v/>
      </c>
      <c r="C16" s="32" t="str">
        <f t="shared" ref="C16:C26" si="1">IF(J16&gt;0,+$E$5,"")</f>
        <v/>
      </c>
      <c r="D16" s="32" t="str">
        <f t="shared" ref="D16:D26" si="2">IF(J16&gt;0,"C","")</f>
        <v/>
      </c>
      <c r="E16" s="33" t="str">
        <f t="shared" ref="E16:E26" si="3">IF(J16&gt;0,(+J16/1.06),"")</f>
        <v/>
      </c>
      <c r="F16" s="15" t="str">
        <f t="shared" ref="F16:F38" si="4">IF($E$9="Yes","Miscellaneous Cash Receipts","Credit Card Cash Receipts")</f>
        <v>Credit Card Cash Receipts</v>
      </c>
      <c r="G16" s="16"/>
      <c r="H16" s="36" t="str">
        <f t="shared" ref="H16:H26" si="5">IF(J16&gt;0,+$E$6,"")</f>
        <v/>
      </c>
      <c r="I16" s="18"/>
      <c r="J16" s="17"/>
      <c r="K16" s="43">
        <v>2</v>
      </c>
    </row>
    <row r="17" spans="1:11" ht="16.5" customHeight="1" x14ac:dyDescent="0.25">
      <c r="A17" s="6">
        <v>3</v>
      </c>
      <c r="B17" s="31" t="str">
        <f t="shared" si="0"/>
        <v/>
      </c>
      <c r="C17" s="32" t="str">
        <f t="shared" si="1"/>
        <v/>
      </c>
      <c r="D17" s="32" t="str">
        <f t="shared" si="2"/>
        <v/>
      </c>
      <c r="E17" s="33" t="str">
        <f t="shared" si="3"/>
        <v/>
      </c>
      <c r="F17" s="15" t="str">
        <f t="shared" si="4"/>
        <v>Credit Card Cash Receipts</v>
      </c>
      <c r="G17" s="16"/>
      <c r="H17" s="36" t="str">
        <f t="shared" si="5"/>
        <v/>
      </c>
      <c r="I17" s="18"/>
      <c r="J17" s="17"/>
      <c r="K17" s="6">
        <v>3</v>
      </c>
    </row>
    <row r="18" spans="1:11" ht="16.5" customHeight="1" x14ac:dyDescent="0.25">
      <c r="A18" s="6">
        <v>4</v>
      </c>
      <c r="B18" s="31" t="str">
        <f t="shared" si="0"/>
        <v/>
      </c>
      <c r="C18" s="32" t="str">
        <f t="shared" si="1"/>
        <v/>
      </c>
      <c r="D18" s="32" t="str">
        <f t="shared" si="2"/>
        <v/>
      </c>
      <c r="E18" s="33" t="str">
        <f t="shared" si="3"/>
        <v/>
      </c>
      <c r="F18" s="15" t="str">
        <f t="shared" si="4"/>
        <v>Credit Card Cash Receipts</v>
      </c>
      <c r="G18" s="16"/>
      <c r="H18" s="36" t="str">
        <f t="shared" si="5"/>
        <v/>
      </c>
      <c r="I18" s="18"/>
      <c r="J18" s="17"/>
      <c r="K18" s="6">
        <v>4</v>
      </c>
    </row>
    <row r="19" spans="1:11" ht="16.5" customHeight="1" x14ac:dyDescent="0.25">
      <c r="A19" s="6">
        <v>5</v>
      </c>
      <c r="B19" s="31" t="str">
        <f t="shared" si="0"/>
        <v/>
      </c>
      <c r="C19" s="32" t="str">
        <f t="shared" si="1"/>
        <v/>
      </c>
      <c r="D19" s="32" t="str">
        <f t="shared" si="2"/>
        <v/>
      </c>
      <c r="E19" s="33" t="str">
        <f t="shared" si="3"/>
        <v/>
      </c>
      <c r="F19" s="15" t="str">
        <f t="shared" si="4"/>
        <v>Credit Card Cash Receipts</v>
      </c>
      <c r="G19" s="16"/>
      <c r="H19" s="36" t="str">
        <f t="shared" si="5"/>
        <v/>
      </c>
      <c r="I19" s="18"/>
      <c r="J19" s="17"/>
      <c r="K19" s="6">
        <v>5</v>
      </c>
    </row>
    <row r="20" spans="1:11" ht="16.5" customHeight="1" x14ac:dyDescent="0.25">
      <c r="A20" s="6">
        <v>6</v>
      </c>
      <c r="B20" s="31" t="str">
        <f t="shared" si="0"/>
        <v/>
      </c>
      <c r="C20" s="32" t="str">
        <f t="shared" si="1"/>
        <v/>
      </c>
      <c r="D20" s="32" t="str">
        <f t="shared" si="2"/>
        <v/>
      </c>
      <c r="E20" s="33" t="str">
        <f t="shared" si="3"/>
        <v/>
      </c>
      <c r="F20" s="15" t="str">
        <f t="shared" si="4"/>
        <v>Credit Card Cash Receipts</v>
      </c>
      <c r="G20" s="16"/>
      <c r="H20" s="36" t="str">
        <f t="shared" si="5"/>
        <v/>
      </c>
      <c r="I20" s="18"/>
      <c r="J20" s="17"/>
      <c r="K20" s="6">
        <v>6</v>
      </c>
    </row>
    <row r="21" spans="1:11" ht="16.5" customHeight="1" x14ac:dyDescent="0.25">
      <c r="A21" s="6">
        <v>7</v>
      </c>
      <c r="B21" s="31" t="str">
        <f t="shared" si="0"/>
        <v/>
      </c>
      <c r="C21" s="32" t="str">
        <f t="shared" si="1"/>
        <v/>
      </c>
      <c r="D21" s="32" t="str">
        <f t="shared" si="2"/>
        <v/>
      </c>
      <c r="E21" s="33" t="str">
        <f t="shared" si="3"/>
        <v/>
      </c>
      <c r="F21" s="15" t="str">
        <f t="shared" si="4"/>
        <v>Credit Card Cash Receipts</v>
      </c>
      <c r="G21" s="16"/>
      <c r="H21" s="36" t="str">
        <f t="shared" si="5"/>
        <v/>
      </c>
      <c r="I21" s="18"/>
      <c r="J21" s="17"/>
      <c r="K21" s="6">
        <v>7</v>
      </c>
    </row>
    <row r="22" spans="1:11" ht="16.5" customHeight="1" x14ac:dyDescent="0.25">
      <c r="A22" s="6">
        <v>8</v>
      </c>
      <c r="B22" s="31" t="str">
        <f t="shared" si="0"/>
        <v/>
      </c>
      <c r="C22" s="32" t="str">
        <f t="shared" si="1"/>
        <v/>
      </c>
      <c r="D22" s="32" t="str">
        <f t="shared" si="2"/>
        <v/>
      </c>
      <c r="E22" s="33" t="str">
        <f t="shared" si="3"/>
        <v/>
      </c>
      <c r="F22" s="15" t="str">
        <f t="shared" si="4"/>
        <v>Credit Card Cash Receipts</v>
      </c>
      <c r="G22" s="16"/>
      <c r="H22" s="36" t="str">
        <f t="shared" si="5"/>
        <v/>
      </c>
      <c r="I22" s="18"/>
      <c r="J22" s="17"/>
      <c r="K22" s="6">
        <v>8</v>
      </c>
    </row>
    <row r="23" spans="1:11" ht="16.5" customHeight="1" x14ac:dyDescent="0.25">
      <c r="A23" s="6">
        <v>9</v>
      </c>
      <c r="B23" s="31" t="str">
        <f t="shared" si="0"/>
        <v/>
      </c>
      <c r="C23" s="32" t="str">
        <f t="shared" si="1"/>
        <v/>
      </c>
      <c r="D23" s="32" t="str">
        <f t="shared" si="2"/>
        <v/>
      </c>
      <c r="E23" s="33" t="str">
        <f t="shared" si="3"/>
        <v/>
      </c>
      <c r="F23" s="15" t="str">
        <f t="shared" si="4"/>
        <v>Credit Card Cash Receipts</v>
      </c>
      <c r="G23" s="16"/>
      <c r="H23" s="36" t="str">
        <f t="shared" si="5"/>
        <v/>
      </c>
      <c r="I23" s="18"/>
      <c r="J23" s="17"/>
      <c r="K23" s="6">
        <v>9</v>
      </c>
    </row>
    <row r="24" spans="1:11" ht="16.5" customHeight="1" x14ac:dyDescent="0.25">
      <c r="A24" s="6">
        <v>10</v>
      </c>
      <c r="B24" s="31" t="str">
        <f t="shared" si="0"/>
        <v/>
      </c>
      <c r="C24" s="32" t="str">
        <f t="shared" si="1"/>
        <v/>
      </c>
      <c r="D24" s="32" t="str">
        <f t="shared" si="2"/>
        <v/>
      </c>
      <c r="E24" s="33" t="str">
        <f t="shared" si="3"/>
        <v/>
      </c>
      <c r="F24" s="15" t="str">
        <f t="shared" si="4"/>
        <v>Credit Card Cash Receipts</v>
      </c>
      <c r="G24" s="16"/>
      <c r="H24" s="36" t="str">
        <f t="shared" si="5"/>
        <v/>
      </c>
      <c r="I24" s="18"/>
      <c r="J24" s="17"/>
      <c r="K24" s="6">
        <v>10</v>
      </c>
    </row>
    <row r="25" spans="1:11" ht="16.5" customHeight="1" x14ac:dyDescent="0.25">
      <c r="A25" s="6">
        <v>11</v>
      </c>
      <c r="B25" s="31" t="str">
        <f t="shared" si="0"/>
        <v/>
      </c>
      <c r="C25" s="32" t="str">
        <f t="shared" si="1"/>
        <v/>
      </c>
      <c r="D25" s="32" t="str">
        <f t="shared" si="2"/>
        <v/>
      </c>
      <c r="E25" s="33" t="str">
        <f t="shared" si="3"/>
        <v/>
      </c>
      <c r="F25" s="15" t="str">
        <f t="shared" si="4"/>
        <v>Credit Card Cash Receipts</v>
      </c>
      <c r="G25" s="16"/>
      <c r="H25" s="36" t="str">
        <f t="shared" si="5"/>
        <v/>
      </c>
      <c r="I25" s="18"/>
      <c r="J25" s="17"/>
      <c r="K25" s="6">
        <v>11</v>
      </c>
    </row>
    <row r="26" spans="1:11" ht="16.5" customHeight="1" x14ac:dyDescent="0.25">
      <c r="A26" s="6">
        <v>12</v>
      </c>
      <c r="B26" s="31" t="str">
        <f t="shared" si="0"/>
        <v/>
      </c>
      <c r="C26" s="32" t="str">
        <f t="shared" si="1"/>
        <v/>
      </c>
      <c r="D26" s="32" t="str">
        <f t="shared" si="2"/>
        <v/>
      </c>
      <c r="E26" s="33" t="str">
        <f t="shared" si="3"/>
        <v/>
      </c>
      <c r="F26" s="15" t="str">
        <f t="shared" si="4"/>
        <v>Credit Card Cash Receipts</v>
      </c>
      <c r="G26" s="16"/>
      <c r="H26" s="36" t="str">
        <f t="shared" si="5"/>
        <v/>
      </c>
      <c r="I26" s="18"/>
      <c r="J26" s="17"/>
      <c r="K26" s="6">
        <v>12</v>
      </c>
    </row>
    <row r="27" spans="1:11" ht="16.5" customHeight="1" x14ac:dyDescent="0.25">
      <c r="A27" s="6">
        <v>1</v>
      </c>
      <c r="B27" s="31" t="str">
        <f>IF(J15&gt;0,"01-2150-0","")</f>
        <v/>
      </c>
      <c r="C27" s="34" t="str">
        <f>IF(J15&gt;0,+$E$5,"")</f>
        <v/>
      </c>
      <c r="D27" s="34" t="str">
        <f>IF(J15&gt;0,"C","")</f>
        <v/>
      </c>
      <c r="E27" s="33" t="str">
        <f>IF(J15&gt;0,(+J15-E15),"")</f>
        <v/>
      </c>
      <c r="F27" s="15" t="str">
        <f t="shared" si="4"/>
        <v>Credit Card Cash Receipts</v>
      </c>
      <c r="G27" s="35" t="str">
        <f>IF(J15&gt;0,+G15,"")</f>
        <v/>
      </c>
      <c r="H27" s="36"/>
      <c r="I27" s="37" t="str">
        <f>IF(I15&gt;0,I15,"")</f>
        <v/>
      </c>
      <c r="J27" s="38"/>
      <c r="K27" s="6">
        <v>1</v>
      </c>
    </row>
    <row r="28" spans="1:11" ht="16.5" customHeight="1" x14ac:dyDescent="0.25">
      <c r="A28" s="6">
        <v>2</v>
      </c>
      <c r="B28" s="31" t="str">
        <f t="shared" ref="B28:B38" si="6">IF(J16&gt;0,"01-2150-0","")</f>
        <v/>
      </c>
      <c r="C28" s="34" t="str">
        <f t="shared" ref="C28:C38" si="7">IF(J16&gt;0,+$E$5,"")</f>
        <v/>
      </c>
      <c r="D28" s="34" t="str">
        <f t="shared" ref="D28:D38" si="8">IF(J16&gt;0,"C","")</f>
        <v/>
      </c>
      <c r="E28" s="33" t="str">
        <f t="shared" ref="E28:E38" si="9">IF(J16&gt;0,(+J16-E16),"")</f>
        <v/>
      </c>
      <c r="F28" s="15" t="str">
        <f t="shared" si="4"/>
        <v>Credit Card Cash Receipts</v>
      </c>
      <c r="G28" s="35" t="str">
        <f t="shared" ref="G28:G38" si="10">IF(J16&gt;0,+G16,"")</f>
        <v/>
      </c>
      <c r="H28" s="36"/>
      <c r="I28" s="37" t="str">
        <f t="shared" ref="I28:I38" si="11">IF(I16&gt;0,I16,"")</f>
        <v/>
      </c>
      <c r="J28" s="38"/>
      <c r="K28" s="6">
        <v>2</v>
      </c>
    </row>
    <row r="29" spans="1:11" ht="16.5" customHeight="1" x14ac:dyDescent="0.25">
      <c r="A29" s="6">
        <v>3</v>
      </c>
      <c r="B29" s="31" t="str">
        <f t="shared" si="6"/>
        <v/>
      </c>
      <c r="C29" s="34" t="str">
        <f t="shared" si="7"/>
        <v/>
      </c>
      <c r="D29" s="34" t="str">
        <f t="shared" si="8"/>
        <v/>
      </c>
      <c r="E29" s="33" t="str">
        <f t="shared" si="9"/>
        <v/>
      </c>
      <c r="F29" s="15" t="str">
        <f t="shared" si="4"/>
        <v>Credit Card Cash Receipts</v>
      </c>
      <c r="G29" s="35" t="str">
        <f t="shared" si="10"/>
        <v/>
      </c>
      <c r="H29" s="36"/>
      <c r="I29" s="37" t="str">
        <f t="shared" si="11"/>
        <v/>
      </c>
      <c r="J29" s="38"/>
      <c r="K29" s="6">
        <v>3</v>
      </c>
    </row>
    <row r="30" spans="1:11" ht="16.5" customHeight="1" x14ac:dyDescent="0.25">
      <c r="A30" s="6">
        <v>4</v>
      </c>
      <c r="B30" s="31" t="str">
        <f t="shared" si="6"/>
        <v/>
      </c>
      <c r="C30" s="34" t="str">
        <f t="shared" si="7"/>
        <v/>
      </c>
      <c r="D30" s="34" t="str">
        <f t="shared" si="8"/>
        <v/>
      </c>
      <c r="E30" s="33" t="str">
        <f t="shared" si="9"/>
        <v/>
      </c>
      <c r="F30" s="15" t="str">
        <f t="shared" si="4"/>
        <v>Credit Card Cash Receipts</v>
      </c>
      <c r="G30" s="35" t="str">
        <f t="shared" si="10"/>
        <v/>
      </c>
      <c r="H30" s="36"/>
      <c r="I30" s="37" t="str">
        <f t="shared" si="11"/>
        <v/>
      </c>
      <c r="J30" s="38"/>
      <c r="K30" s="6">
        <v>4</v>
      </c>
    </row>
    <row r="31" spans="1:11" ht="16.5" customHeight="1" x14ac:dyDescent="0.25">
      <c r="A31" s="6">
        <v>5</v>
      </c>
      <c r="B31" s="31" t="str">
        <f t="shared" si="6"/>
        <v/>
      </c>
      <c r="C31" s="34" t="str">
        <f t="shared" si="7"/>
        <v/>
      </c>
      <c r="D31" s="34" t="str">
        <f t="shared" si="8"/>
        <v/>
      </c>
      <c r="E31" s="33" t="str">
        <f t="shared" si="9"/>
        <v/>
      </c>
      <c r="F31" s="15" t="str">
        <f t="shared" si="4"/>
        <v>Credit Card Cash Receipts</v>
      </c>
      <c r="G31" s="35" t="str">
        <f t="shared" si="10"/>
        <v/>
      </c>
      <c r="H31" s="36"/>
      <c r="I31" s="37" t="str">
        <f t="shared" si="11"/>
        <v/>
      </c>
      <c r="J31" s="38"/>
      <c r="K31" s="6">
        <v>5</v>
      </c>
    </row>
    <row r="32" spans="1:11" ht="16.5" customHeight="1" x14ac:dyDescent="0.25">
      <c r="A32" s="6">
        <v>6</v>
      </c>
      <c r="B32" s="31" t="str">
        <f t="shared" si="6"/>
        <v/>
      </c>
      <c r="C32" s="34" t="str">
        <f t="shared" si="7"/>
        <v/>
      </c>
      <c r="D32" s="34" t="str">
        <f t="shared" si="8"/>
        <v/>
      </c>
      <c r="E32" s="33" t="str">
        <f t="shared" si="9"/>
        <v/>
      </c>
      <c r="F32" s="15" t="str">
        <f t="shared" si="4"/>
        <v>Credit Card Cash Receipts</v>
      </c>
      <c r="G32" s="35" t="str">
        <f t="shared" si="10"/>
        <v/>
      </c>
      <c r="H32" s="36"/>
      <c r="I32" s="37" t="str">
        <f t="shared" si="11"/>
        <v/>
      </c>
      <c r="J32" s="38"/>
      <c r="K32" s="6">
        <v>6</v>
      </c>
    </row>
    <row r="33" spans="1:11" ht="16.5" customHeight="1" x14ac:dyDescent="0.25">
      <c r="A33" s="6">
        <v>7</v>
      </c>
      <c r="B33" s="31" t="str">
        <f t="shared" si="6"/>
        <v/>
      </c>
      <c r="C33" s="34" t="str">
        <f t="shared" si="7"/>
        <v/>
      </c>
      <c r="D33" s="34" t="str">
        <f t="shared" si="8"/>
        <v/>
      </c>
      <c r="E33" s="33" t="str">
        <f t="shared" si="9"/>
        <v/>
      </c>
      <c r="F33" s="15" t="str">
        <f t="shared" si="4"/>
        <v>Credit Card Cash Receipts</v>
      </c>
      <c r="G33" s="35" t="str">
        <f t="shared" si="10"/>
        <v/>
      </c>
      <c r="H33" s="36"/>
      <c r="I33" s="37" t="str">
        <f t="shared" si="11"/>
        <v/>
      </c>
      <c r="J33" s="38"/>
      <c r="K33" s="6">
        <v>7</v>
      </c>
    </row>
    <row r="34" spans="1:11" ht="16.5" customHeight="1" x14ac:dyDescent="0.25">
      <c r="A34" s="6">
        <v>8</v>
      </c>
      <c r="B34" s="31" t="str">
        <f t="shared" si="6"/>
        <v/>
      </c>
      <c r="C34" s="34" t="str">
        <f t="shared" si="7"/>
        <v/>
      </c>
      <c r="D34" s="34" t="str">
        <f t="shared" si="8"/>
        <v/>
      </c>
      <c r="E34" s="33" t="str">
        <f t="shared" si="9"/>
        <v/>
      </c>
      <c r="F34" s="15" t="str">
        <f t="shared" si="4"/>
        <v>Credit Card Cash Receipts</v>
      </c>
      <c r="G34" s="35" t="str">
        <f t="shared" si="10"/>
        <v/>
      </c>
      <c r="H34" s="36"/>
      <c r="I34" s="37" t="str">
        <f t="shared" si="11"/>
        <v/>
      </c>
      <c r="J34" s="38"/>
      <c r="K34" s="6">
        <v>8</v>
      </c>
    </row>
    <row r="35" spans="1:11" ht="16.5" customHeight="1" x14ac:dyDescent="0.25">
      <c r="A35" s="6">
        <v>9</v>
      </c>
      <c r="B35" s="31" t="str">
        <f t="shared" si="6"/>
        <v/>
      </c>
      <c r="C35" s="34" t="str">
        <f t="shared" si="7"/>
        <v/>
      </c>
      <c r="D35" s="34" t="str">
        <f t="shared" si="8"/>
        <v/>
      </c>
      <c r="E35" s="33" t="str">
        <f t="shared" si="9"/>
        <v/>
      </c>
      <c r="F35" s="15" t="str">
        <f t="shared" si="4"/>
        <v>Credit Card Cash Receipts</v>
      </c>
      <c r="G35" s="35" t="str">
        <f t="shared" si="10"/>
        <v/>
      </c>
      <c r="H35" s="36"/>
      <c r="I35" s="37" t="str">
        <f t="shared" si="11"/>
        <v/>
      </c>
      <c r="J35" s="38"/>
      <c r="K35" s="6">
        <v>9</v>
      </c>
    </row>
    <row r="36" spans="1:11" ht="16.5" customHeight="1" x14ac:dyDescent="0.25">
      <c r="A36" s="6">
        <v>10</v>
      </c>
      <c r="B36" s="31" t="str">
        <f t="shared" si="6"/>
        <v/>
      </c>
      <c r="C36" s="34" t="str">
        <f t="shared" si="7"/>
        <v/>
      </c>
      <c r="D36" s="34" t="str">
        <f t="shared" si="8"/>
        <v/>
      </c>
      <c r="E36" s="33" t="str">
        <f t="shared" si="9"/>
        <v/>
      </c>
      <c r="F36" s="15" t="str">
        <f t="shared" si="4"/>
        <v>Credit Card Cash Receipts</v>
      </c>
      <c r="G36" s="35" t="str">
        <f t="shared" si="10"/>
        <v/>
      </c>
      <c r="H36" s="36"/>
      <c r="I36" s="37" t="str">
        <f t="shared" si="11"/>
        <v/>
      </c>
      <c r="J36" s="38"/>
      <c r="K36" s="6">
        <v>10</v>
      </c>
    </row>
    <row r="37" spans="1:11" ht="16.5" customHeight="1" x14ac:dyDescent="0.25">
      <c r="A37" s="6">
        <v>11</v>
      </c>
      <c r="B37" s="31" t="str">
        <f t="shared" si="6"/>
        <v/>
      </c>
      <c r="C37" s="34" t="str">
        <f t="shared" si="7"/>
        <v/>
      </c>
      <c r="D37" s="34" t="str">
        <f t="shared" si="8"/>
        <v/>
      </c>
      <c r="E37" s="33" t="str">
        <f t="shared" si="9"/>
        <v/>
      </c>
      <c r="F37" s="15" t="str">
        <f t="shared" si="4"/>
        <v>Credit Card Cash Receipts</v>
      </c>
      <c r="G37" s="35" t="str">
        <f t="shared" si="10"/>
        <v/>
      </c>
      <c r="H37" s="36"/>
      <c r="I37" s="37" t="str">
        <f t="shared" si="11"/>
        <v/>
      </c>
      <c r="J37" s="38"/>
      <c r="K37" s="6">
        <v>11</v>
      </c>
    </row>
    <row r="38" spans="1:11" ht="16.5" customHeight="1" x14ac:dyDescent="0.25">
      <c r="A38" s="6">
        <v>12</v>
      </c>
      <c r="B38" s="31" t="str">
        <f t="shared" si="6"/>
        <v/>
      </c>
      <c r="C38" s="34" t="str">
        <f t="shared" si="7"/>
        <v/>
      </c>
      <c r="D38" s="34" t="str">
        <f t="shared" si="8"/>
        <v/>
      </c>
      <c r="E38" s="33" t="str">
        <f t="shared" si="9"/>
        <v/>
      </c>
      <c r="F38" s="15" t="str">
        <f t="shared" si="4"/>
        <v>Credit Card Cash Receipts</v>
      </c>
      <c r="G38" s="35" t="str">
        <f t="shared" si="10"/>
        <v/>
      </c>
      <c r="H38" s="36"/>
      <c r="I38" s="37" t="str">
        <f t="shared" si="11"/>
        <v/>
      </c>
      <c r="J38" s="38"/>
      <c r="K38" s="6">
        <v>12</v>
      </c>
    </row>
    <row r="39" spans="1:11" ht="23.25" customHeight="1" x14ac:dyDescent="0.25">
      <c r="A39" s="6"/>
      <c r="B39" s="22" t="s">
        <v>28</v>
      </c>
      <c r="C39" s="14"/>
      <c r="D39" s="14"/>
      <c r="E39" s="23">
        <f>SUM(E15:E38)</f>
        <v>0</v>
      </c>
      <c r="F39" s="6"/>
      <c r="G39" s="6"/>
      <c r="H39" s="6"/>
      <c r="I39" s="6"/>
      <c r="J39" s="23">
        <f>SUM(J15:J38)</f>
        <v>0</v>
      </c>
      <c r="K39" s="6"/>
    </row>
    <row r="40" spans="1:11" ht="23.25" customHeight="1" x14ac:dyDescent="0.25">
      <c r="A40" s="6"/>
      <c r="B40" s="24" t="s">
        <v>29</v>
      </c>
      <c r="C40" s="14"/>
      <c r="D40" s="14"/>
      <c r="E40" s="23"/>
      <c r="F40" s="6"/>
      <c r="G40" s="25" t="s">
        <v>31</v>
      </c>
      <c r="H40" s="6"/>
      <c r="I40" s="6"/>
      <c r="J40" s="23">
        <f>+E40</f>
        <v>0</v>
      </c>
      <c r="K40" s="6"/>
    </row>
    <row r="41" spans="1:11" ht="23.25" customHeight="1" x14ac:dyDescent="0.25">
      <c r="A41" s="6"/>
      <c r="B41" s="22" t="s">
        <v>30</v>
      </c>
      <c r="C41" s="14"/>
      <c r="D41" s="14"/>
      <c r="E41" s="23">
        <f>+E39+E40</f>
        <v>0</v>
      </c>
      <c r="F41" s="6"/>
      <c r="G41" s="6"/>
      <c r="H41" s="6"/>
      <c r="I41" s="6"/>
      <c r="J41" s="23">
        <f>+J39+J40</f>
        <v>0</v>
      </c>
      <c r="K41" s="6"/>
    </row>
    <row r="42" spans="1:11" ht="20.25" customHeight="1" x14ac:dyDescent="0.25">
      <c r="B42" s="6"/>
      <c r="C42" s="6"/>
      <c r="D42" s="6"/>
      <c r="E42" s="6"/>
      <c r="F42" s="6"/>
      <c r="G42" s="6"/>
    </row>
    <row r="43" spans="1:11" ht="24.5" x14ac:dyDescent="0.45">
      <c r="B43" s="39" t="s">
        <v>4</v>
      </c>
      <c r="C43" s="10"/>
      <c r="D43" s="10"/>
      <c r="E43" s="40"/>
      <c r="F43" s="10"/>
    </row>
    <row r="44" spans="1:11" x14ac:dyDescent="0.25">
      <c r="B44" s="5"/>
    </row>
    <row r="45" spans="1:11" x14ac:dyDescent="0.25">
      <c r="B45" s="11" t="s">
        <v>10</v>
      </c>
    </row>
    <row r="46" spans="1:11" x14ac:dyDescent="0.25">
      <c r="B46" s="1" t="s">
        <v>11</v>
      </c>
    </row>
    <row r="47" spans="1:11" x14ac:dyDescent="0.25">
      <c r="B47" s="1" t="s">
        <v>12</v>
      </c>
    </row>
    <row r="48" spans="1:11" x14ac:dyDescent="0.25">
      <c r="B48" s="1" t="s">
        <v>23</v>
      </c>
    </row>
    <row r="49" spans="2:10" s="5" customFormat="1" x14ac:dyDescent="0.25">
      <c r="B49" s="1" t="s">
        <v>34</v>
      </c>
    </row>
    <row r="50" spans="2:10" x14ac:dyDescent="0.25">
      <c r="B50" s="1" t="s">
        <v>13</v>
      </c>
    </row>
    <row r="51" spans="2:10" s="5" customFormat="1" ht="27.75" customHeight="1" x14ac:dyDescent="0.35">
      <c r="B51" s="62" t="s">
        <v>22</v>
      </c>
      <c r="C51" s="63"/>
      <c r="D51" s="63"/>
      <c r="E51" s="63"/>
      <c r="F51" s="63"/>
      <c r="G51" s="63"/>
      <c r="H51" s="63"/>
      <c r="I51" s="63"/>
      <c r="J51" s="63"/>
    </row>
    <row r="52" spans="2:10" ht="14.5" x14ac:dyDescent="0.35">
      <c r="B52" s="64" t="s">
        <v>14</v>
      </c>
      <c r="C52" s="65"/>
      <c r="D52" s="65"/>
      <c r="E52" s="65"/>
      <c r="F52" s="65"/>
      <c r="G52" s="65"/>
    </row>
    <row r="53" spans="2:10" ht="14.5" x14ac:dyDescent="0.35">
      <c r="B53" s="1" t="s">
        <v>24</v>
      </c>
      <c r="C53"/>
      <c r="D53"/>
      <c r="E53"/>
      <c r="F53"/>
      <c r="G53"/>
    </row>
    <row r="55" spans="2:10" x14ac:dyDescent="0.25">
      <c r="B55" s="50" t="s">
        <v>36</v>
      </c>
    </row>
  </sheetData>
  <sheetProtection algorithmName="SHA-512" hashValue="waR+AYK5aTwbSV30xiukWAlHtXrpDoh3UucdiN+UOl9d15L5rt9eB4SjQz8IDcnHe4R3EJR8uM2gh29Hq39Yrg==" saltValue="Duj4EwmapmWOQxAjFYkj0A==" spinCount="100000" sheet="1" objects="1" scenarios="1"/>
  <mergeCells count="3">
    <mergeCell ref="E11:G11"/>
    <mergeCell ref="B51:J51"/>
    <mergeCell ref="B52:G52"/>
  </mergeCells>
  <printOptions horizontalCentered="1"/>
  <pageMargins left="0" right="0" top="0.25" bottom="0.25" header="0.3" footer="0.3"/>
  <pageSetup scale="75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'JE - TUF USE ONLY'!$A$40:$A$41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41"/>
  <sheetViews>
    <sheetView workbookViewId="0"/>
  </sheetViews>
  <sheetFormatPr defaultRowHeight="14.5" x14ac:dyDescent="0.35"/>
  <cols>
    <col min="1" max="1" width="9.1796875" bestFit="1" customWidth="1"/>
    <col min="2" max="2" width="7.7265625" style="51" bestFit="1" customWidth="1"/>
    <col min="3" max="3" width="1.81640625" bestFit="1" customWidth="1"/>
    <col min="4" max="4" width="11.81640625" style="52" bestFit="1" customWidth="1"/>
    <col min="5" max="5" width="26.81640625" bestFit="1" customWidth="1"/>
    <col min="6" max="6" width="61.54296875" bestFit="1" customWidth="1"/>
    <col min="7" max="7" width="8.453125" style="53" customWidth="1"/>
    <col min="8" max="8" width="8.81640625" customWidth="1"/>
    <col min="9" max="9" width="18.1796875" bestFit="1" customWidth="1"/>
    <col min="10" max="10" width="2.7265625" bestFit="1" customWidth="1"/>
    <col min="11" max="11" width="78" bestFit="1" customWidth="1"/>
    <col min="13" max="13" width="91.54296875" bestFit="1" customWidth="1"/>
  </cols>
  <sheetData>
    <row r="1" spans="1:13" x14ac:dyDescent="0.35">
      <c r="A1" s="54" t="str">
        <f>+'NG Sales Form'!B15</f>
        <v/>
      </c>
      <c r="B1" s="55" t="str">
        <f>+'NG Sales Form'!C15</f>
        <v/>
      </c>
      <c r="C1" s="56" t="str">
        <f>+'NG Sales Form'!D15</f>
        <v/>
      </c>
      <c r="D1" s="57" t="str">
        <f>+'NG Sales Form'!E15</f>
        <v/>
      </c>
      <c r="E1" s="56" t="str">
        <f>+'NG Sales Form'!F15</f>
        <v>Credit Card Cash Receipts</v>
      </c>
      <c r="F1" s="56" t="str">
        <f>MID(M1,1,60)</f>
        <v>0 - 0</v>
      </c>
      <c r="G1" s="58" t="str">
        <f>+'NG Sales Form'!H15</f>
        <v/>
      </c>
      <c r="I1" s="12">
        <f>+'NG Sales Form'!G15</f>
        <v>0</v>
      </c>
      <c r="J1" s="12" t="s">
        <v>18</v>
      </c>
      <c r="K1" s="12">
        <f>+'NG Sales Form'!$E$11</f>
        <v>0</v>
      </c>
      <c r="M1" t="str">
        <f>CONCATENATE(I1,J1,K1)</f>
        <v>0 - 0</v>
      </c>
    </row>
    <row r="2" spans="1:13" x14ac:dyDescent="0.35">
      <c r="A2" s="54" t="str">
        <f>+'NG Sales Form'!B27</f>
        <v/>
      </c>
      <c r="B2" s="55" t="str">
        <f>+'NG Sales Form'!C27</f>
        <v/>
      </c>
      <c r="C2" s="56" t="str">
        <f>+'NG Sales Form'!D27</f>
        <v/>
      </c>
      <c r="D2" s="57" t="str">
        <f>+'NG Sales Form'!E27</f>
        <v/>
      </c>
      <c r="E2" s="56" t="str">
        <f>+'NG Sales Form'!F27</f>
        <v>Credit Card Cash Receipts</v>
      </c>
      <c r="F2" s="56" t="str">
        <f t="shared" ref="F2:F24" si="0">MID(M2,1,60)</f>
        <v xml:space="preserve"> - 0</v>
      </c>
      <c r="G2" s="58"/>
      <c r="I2" s="12" t="str">
        <f>+'NG Sales Form'!G27</f>
        <v/>
      </c>
      <c r="J2" s="12" t="s">
        <v>18</v>
      </c>
      <c r="K2" s="12">
        <f>+'NG Sales Form'!$E$11</f>
        <v>0</v>
      </c>
      <c r="M2" t="str">
        <f t="shared" ref="M2:M24" si="1">CONCATENATE(I2,J2,K2)</f>
        <v xml:space="preserve"> - 0</v>
      </c>
    </row>
    <row r="3" spans="1:13" x14ac:dyDescent="0.35">
      <c r="A3" s="54" t="str">
        <f>+'NG Sales Form'!B16</f>
        <v/>
      </c>
      <c r="B3" s="55" t="str">
        <f>+'NG Sales Form'!C16</f>
        <v/>
      </c>
      <c r="C3" s="56" t="str">
        <f>+'NG Sales Form'!D16</f>
        <v/>
      </c>
      <c r="D3" s="57" t="str">
        <f>+'NG Sales Form'!E16</f>
        <v/>
      </c>
      <c r="E3" s="56" t="str">
        <f>+'NG Sales Form'!F16</f>
        <v>Credit Card Cash Receipts</v>
      </c>
      <c r="F3" s="56" t="str">
        <f t="shared" si="0"/>
        <v>0 - 0</v>
      </c>
      <c r="G3" s="58" t="str">
        <f>+'NG Sales Form'!H16</f>
        <v/>
      </c>
      <c r="I3" s="12">
        <f>+'NG Sales Form'!G16</f>
        <v>0</v>
      </c>
      <c r="J3" s="12" t="s">
        <v>18</v>
      </c>
      <c r="K3" s="12">
        <f>+'NG Sales Form'!$E$11</f>
        <v>0</v>
      </c>
      <c r="M3" t="str">
        <f t="shared" si="1"/>
        <v>0 - 0</v>
      </c>
    </row>
    <row r="4" spans="1:13" x14ac:dyDescent="0.35">
      <c r="A4" s="54" t="str">
        <f>+'NG Sales Form'!B28</f>
        <v/>
      </c>
      <c r="B4" s="55" t="str">
        <f>+'NG Sales Form'!C28</f>
        <v/>
      </c>
      <c r="C4" s="56" t="str">
        <f>+'NG Sales Form'!D28</f>
        <v/>
      </c>
      <c r="D4" s="57" t="str">
        <f>+'NG Sales Form'!E28</f>
        <v/>
      </c>
      <c r="E4" s="56" t="str">
        <f>+'NG Sales Form'!F28</f>
        <v>Credit Card Cash Receipts</v>
      </c>
      <c r="F4" s="56" t="str">
        <f t="shared" si="0"/>
        <v xml:space="preserve"> - 0</v>
      </c>
      <c r="G4" s="58"/>
      <c r="I4" s="12" t="str">
        <f>+'NG Sales Form'!G28</f>
        <v/>
      </c>
      <c r="J4" s="12" t="s">
        <v>18</v>
      </c>
      <c r="K4" s="12">
        <f>+'NG Sales Form'!$E$11</f>
        <v>0</v>
      </c>
      <c r="M4" t="str">
        <f t="shared" si="1"/>
        <v xml:space="preserve"> - 0</v>
      </c>
    </row>
    <row r="5" spans="1:13" x14ac:dyDescent="0.35">
      <c r="A5" s="54" t="str">
        <f>+'NG Sales Form'!B17</f>
        <v/>
      </c>
      <c r="B5" s="55" t="str">
        <f>+'NG Sales Form'!C17</f>
        <v/>
      </c>
      <c r="C5" s="56" t="str">
        <f>+'NG Sales Form'!D17</f>
        <v/>
      </c>
      <c r="D5" s="57" t="str">
        <f>+'NG Sales Form'!E17</f>
        <v/>
      </c>
      <c r="E5" s="56" t="str">
        <f>+'NG Sales Form'!F17</f>
        <v>Credit Card Cash Receipts</v>
      </c>
      <c r="F5" s="56" t="str">
        <f t="shared" si="0"/>
        <v>0 - 0</v>
      </c>
      <c r="G5" s="58" t="str">
        <f>+'NG Sales Form'!H17</f>
        <v/>
      </c>
      <c r="I5" s="12">
        <f>+'NG Sales Form'!G17</f>
        <v>0</v>
      </c>
      <c r="J5" s="12" t="s">
        <v>18</v>
      </c>
      <c r="K5" s="12">
        <f>+'NG Sales Form'!$E$11</f>
        <v>0</v>
      </c>
      <c r="M5" t="str">
        <f t="shared" si="1"/>
        <v>0 - 0</v>
      </c>
    </row>
    <row r="6" spans="1:13" x14ac:dyDescent="0.35">
      <c r="A6" s="54" t="str">
        <f>+'NG Sales Form'!B29</f>
        <v/>
      </c>
      <c r="B6" s="55" t="str">
        <f>+'NG Sales Form'!C29</f>
        <v/>
      </c>
      <c r="C6" s="56" t="str">
        <f>+'NG Sales Form'!D29</f>
        <v/>
      </c>
      <c r="D6" s="57" t="str">
        <f>+'NG Sales Form'!E29</f>
        <v/>
      </c>
      <c r="E6" s="56" t="str">
        <f>+'NG Sales Form'!F29</f>
        <v>Credit Card Cash Receipts</v>
      </c>
      <c r="F6" s="56" t="str">
        <f t="shared" si="0"/>
        <v xml:space="preserve"> - 0</v>
      </c>
      <c r="G6" s="58"/>
      <c r="I6" s="12" t="str">
        <f>+'NG Sales Form'!G29</f>
        <v/>
      </c>
      <c r="J6" s="12" t="s">
        <v>18</v>
      </c>
      <c r="K6" s="12">
        <f>+'NG Sales Form'!$E$11</f>
        <v>0</v>
      </c>
      <c r="M6" t="str">
        <f t="shared" si="1"/>
        <v xml:space="preserve"> - 0</v>
      </c>
    </row>
    <row r="7" spans="1:13" x14ac:dyDescent="0.35">
      <c r="A7" s="54" t="str">
        <f>+'NG Sales Form'!B18</f>
        <v/>
      </c>
      <c r="B7" s="55" t="str">
        <f>+'NG Sales Form'!C18</f>
        <v/>
      </c>
      <c r="C7" s="56" t="str">
        <f>+'NG Sales Form'!D18</f>
        <v/>
      </c>
      <c r="D7" s="57" t="str">
        <f>+'NG Sales Form'!E18</f>
        <v/>
      </c>
      <c r="E7" s="56" t="str">
        <f>+'NG Sales Form'!F18</f>
        <v>Credit Card Cash Receipts</v>
      </c>
      <c r="F7" s="56" t="str">
        <f t="shared" si="0"/>
        <v>0 - 0</v>
      </c>
      <c r="G7" s="58" t="str">
        <f>+'NG Sales Form'!H18</f>
        <v/>
      </c>
      <c r="I7" s="12">
        <f>+'NG Sales Form'!G18</f>
        <v>0</v>
      </c>
      <c r="J7" s="12" t="s">
        <v>18</v>
      </c>
      <c r="K7" s="12">
        <f>+'NG Sales Form'!$E$11</f>
        <v>0</v>
      </c>
      <c r="M7" t="str">
        <f t="shared" si="1"/>
        <v>0 - 0</v>
      </c>
    </row>
    <row r="8" spans="1:13" x14ac:dyDescent="0.35">
      <c r="A8" s="54" t="str">
        <f>+'NG Sales Form'!B30</f>
        <v/>
      </c>
      <c r="B8" s="55" t="str">
        <f>+'NG Sales Form'!C30</f>
        <v/>
      </c>
      <c r="C8" s="56" t="str">
        <f>+'NG Sales Form'!D30</f>
        <v/>
      </c>
      <c r="D8" s="57" t="str">
        <f>+'NG Sales Form'!E30</f>
        <v/>
      </c>
      <c r="E8" s="56" t="str">
        <f>+'NG Sales Form'!F30</f>
        <v>Credit Card Cash Receipts</v>
      </c>
      <c r="F8" s="56" t="str">
        <f t="shared" si="0"/>
        <v xml:space="preserve"> - 0</v>
      </c>
      <c r="G8" s="58"/>
      <c r="I8" s="12" t="str">
        <f>+'NG Sales Form'!G30</f>
        <v/>
      </c>
      <c r="J8" s="12" t="s">
        <v>18</v>
      </c>
      <c r="K8" s="12">
        <f>+'NG Sales Form'!$E$11</f>
        <v>0</v>
      </c>
      <c r="M8" t="str">
        <f t="shared" si="1"/>
        <v xml:space="preserve"> - 0</v>
      </c>
    </row>
    <row r="9" spans="1:13" x14ac:dyDescent="0.35">
      <c r="A9" s="54" t="str">
        <f>+'NG Sales Form'!B19</f>
        <v/>
      </c>
      <c r="B9" s="55" t="str">
        <f>+'NG Sales Form'!C19</f>
        <v/>
      </c>
      <c r="C9" s="56" t="str">
        <f>+'NG Sales Form'!D19</f>
        <v/>
      </c>
      <c r="D9" s="57" t="str">
        <f>+'NG Sales Form'!E19</f>
        <v/>
      </c>
      <c r="E9" s="56" t="str">
        <f>+'NG Sales Form'!F19</f>
        <v>Credit Card Cash Receipts</v>
      </c>
      <c r="F9" s="56" t="str">
        <f t="shared" si="0"/>
        <v>0 - 0</v>
      </c>
      <c r="G9" s="58" t="str">
        <f>+'NG Sales Form'!H19</f>
        <v/>
      </c>
      <c r="I9" s="12">
        <f>+'NG Sales Form'!G19</f>
        <v>0</v>
      </c>
      <c r="J9" s="12" t="s">
        <v>18</v>
      </c>
      <c r="K9" s="12">
        <f>+'NG Sales Form'!$E$11</f>
        <v>0</v>
      </c>
      <c r="M9" t="str">
        <f t="shared" si="1"/>
        <v>0 - 0</v>
      </c>
    </row>
    <row r="10" spans="1:13" x14ac:dyDescent="0.35">
      <c r="A10" s="54" t="str">
        <f>+'NG Sales Form'!B31</f>
        <v/>
      </c>
      <c r="B10" s="55" t="str">
        <f>+'NG Sales Form'!C31</f>
        <v/>
      </c>
      <c r="C10" s="56" t="str">
        <f>+'NG Sales Form'!D31</f>
        <v/>
      </c>
      <c r="D10" s="57" t="str">
        <f>+'NG Sales Form'!E31</f>
        <v/>
      </c>
      <c r="E10" s="56" t="str">
        <f>+'NG Sales Form'!F31</f>
        <v>Credit Card Cash Receipts</v>
      </c>
      <c r="F10" s="56" t="str">
        <f t="shared" si="0"/>
        <v xml:space="preserve"> - 0</v>
      </c>
      <c r="G10" s="58"/>
      <c r="I10" s="12" t="str">
        <f>+'NG Sales Form'!G31</f>
        <v/>
      </c>
      <c r="J10" s="12" t="s">
        <v>18</v>
      </c>
      <c r="K10" s="12">
        <f>+'NG Sales Form'!$E$11</f>
        <v>0</v>
      </c>
      <c r="M10" t="str">
        <f t="shared" si="1"/>
        <v xml:space="preserve"> - 0</v>
      </c>
    </row>
    <row r="11" spans="1:13" x14ac:dyDescent="0.35">
      <c r="A11" s="54" t="str">
        <f>+'NG Sales Form'!B20</f>
        <v/>
      </c>
      <c r="B11" s="55" t="str">
        <f>+'NG Sales Form'!C20</f>
        <v/>
      </c>
      <c r="C11" s="56" t="str">
        <f>+'NG Sales Form'!D20</f>
        <v/>
      </c>
      <c r="D11" s="57" t="str">
        <f>+'NG Sales Form'!E20</f>
        <v/>
      </c>
      <c r="E11" s="56" t="str">
        <f>+'NG Sales Form'!F20</f>
        <v>Credit Card Cash Receipts</v>
      </c>
      <c r="F11" s="56" t="str">
        <f t="shared" si="0"/>
        <v>0 - 0</v>
      </c>
      <c r="G11" s="58" t="str">
        <f>+'NG Sales Form'!H20</f>
        <v/>
      </c>
      <c r="I11" s="12">
        <f>+'NG Sales Form'!G20</f>
        <v>0</v>
      </c>
      <c r="J11" s="12" t="s">
        <v>18</v>
      </c>
      <c r="K11" s="12">
        <f>+'NG Sales Form'!$E$11</f>
        <v>0</v>
      </c>
      <c r="M11" t="str">
        <f t="shared" si="1"/>
        <v>0 - 0</v>
      </c>
    </row>
    <row r="12" spans="1:13" x14ac:dyDescent="0.35">
      <c r="A12" s="54" t="str">
        <f>+'NG Sales Form'!B32</f>
        <v/>
      </c>
      <c r="B12" s="55" t="str">
        <f>+'NG Sales Form'!C32</f>
        <v/>
      </c>
      <c r="C12" s="56" t="str">
        <f>+'NG Sales Form'!D32</f>
        <v/>
      </c>
      <c r="D12" s="57" t="str">
        <f>+'NG Sales Form'!E32</f>
        <v/>
      </c>
      <c r="E12" s="56" t="str">
        <f>+'NG Sales Form'!F32</f>
        <v>Credit Card Cash Receipts</v>
      </c>
      <c r="F12" s="56" t="str">
        <f t="shared" si="0"/>
        <v xml:space="preserve"> - 0</v>
      </c>
      <c r="G12" s="58"/>
      <c r="I12" s="12" t="str">
        <f>+'NG Sales Form'!G32</f>
        <v/>
      </c>
      <c r="J12" s="12" t="s">
        <v>18</v>
      </c>
      <c r="K12" s="12">
        <f>+'NG Sales Form'!$E$11</f>
        <v>0</v>
      </c>
      <c r="M12" t="str">
        <f t="shared" si="1"/>
        <v xml:space="preserve"> - 0</v>
      </c>
    </row>
    <row r="13" spans="1:13" x14ac:dyDescent="0.35">
      <c r="A13" s="54" t="str">
        <f>+'NG Sales Form'!B21</f>
        <v/>
      </c>
      <c r="B13" s="55" t="str">
        <f>+'NG Sales Form'!C21</f>
        <v/>
      </c>
      <c r="C13" s="56" t="str">
        <f>+'NG Sales Form'!D21</f>
        <v/>
      </c>
      <c r="D13" s="57" t="str">
        <f>+'NG Sales Form'!E21</f>
        <v/>
      </c>
      <c r="E13" s="56" t="str">
        <f>+'NG Sales Form'!F21</f>
        <v>Credit Card Cash Receipts</v>
      </c>
      <c r="F13" s="56" t="str">
        <f t="shared" si="0"/>
        <v>0 - 0</v>
      </c>
      <c r="G13" s="58" t="str">
        <f>+'NG Sales Form'!H21</f>
        <v/>
      </c>
      <c r="I13" s="12">
        <f>+'NG Sales Form'!G21</f>
        <v>0</v>
      </c>
      <c r="J13" s="12" t="s">
        <v>18</v>
      </c>
      <c r="K13" s="12">
        <f>+'NG Sales Form'!$E$11</f>
        <v>0</v>
      </c>
      <c r="M13" t="str">
        <f t="shared" si="1"/>
        <v>0 - 0</v>
      </c>
    </row>
    <row r="14" spans="1:13" x14ac:dyDescent="0.35">
      <c r="A14" s="54" t="str">
        <f>+'NG Sales Form'!B33</f>
        <v/>
      </c>
      <c r="B14" s="55" t="str">
        <f>+'NG Sales Form'!C33</f>
        <v/>
      </c>
      <c r="C14" s="56" t="str">
        <f>+'NG Sales Form'!D33</f>
        <v/>
      </c>
      <c r="D14" s="57" t="str">
        <f>+'NG Sales Form'!E33</f>
        <v/>
      </c>
      <c r="E14" s="56" t="str">
        <f>+'NG Sales Form'!F33</f>
        <v>Credit Card Cash Receipts</v>
      </c>
      <c r="F14" s="56" t="str">
        <f t="shared" si="0"/>
        <v xml:space="preserve"> - 0</v>
      </c>
      <c r="G14" s="58"/>
      <c r="I14" s="12" t="str">
        <f>+'NG Sales Form'!G33</f>
        <v/>
      </c>
      <c r="J14" s="12" t="s">
        <v>18</v>
      </c>
      <c r="K14" s="12">
        <f>+'NG Sales Form'!$E$11</f>
        <v>0</v>
      </c>
      <c r="M14" t="str">
        <f t="shared" si="1"/>
        <v xml:space="preserve"> - 0</v>
      </c>
    </row>
    <row r="15" spans="1:13" x14ac:dyDescent="0.35">
      <c r="A15" s="54" t="str">
        <f>+'NG Sales Form'!B22</f>
        <v/>
      </c>
      <c r="B15" s="55" t="str">
        <f>+'NG Sales Form'!C22</f>
        <v/>
      </c>
      <c r="C15" s="56" t="str">
        <f>+'NG Sales Form'!D22</f>
        <v/>
      </c>
      <c r="D15" s="57" t="str">
        <f>+'NG Sales Form'!E22</f>
        <v/>
      </c>
      <c r="E15" s="56" t="str">
        <f>+'NG Sales Form'!F22</f>
        <v>Credit Card Cash Receipts</v>
      </c>
      <c r="F15" s="56" t="str">
        <f t="shared" si="0"/>
        <v>0 - 0</v>
      </c>
      <c r="G15" s="58" t="str">
        <f>+'NG Sales Form'!H22</f>
        <v/>
      </c>
      <c r="I15" s="12">
        <f>+'NG Sales Form'!G22</f>
        <v>0</v>
      </c>
      <c r="J15" s="12" t="s">
        <v>18</v>
      </c>
      <c r="K15" s="12">
        <f>+'NG Sales Form'!$E$11</f>
        <v>0</v>
      </c>
      <c r="M15" t="str">
        <f t="shared" si="1"/>
        <v>0 - 0</v>
      </c>
    </row>
    <row r="16" spans="1:13" x14ac:dyDescent="0.35">
      <c r="A16" s="54" t="str">
        <f>+'NG Sales Form'!B34</f>
        <v/>
      </c>
      <c r="B16" s="55" t="str">
        <f>+'NG Sales Form'!C34</f>
        <v/>
      </c>
      <c r="C16" s="56" t="str">
        <f>+'NG Sales Form'!D34</f>
        <v/>
      </c>
      <c r="D16" s="57" t="str">
        <f>+'NG Sales Form'!E34</f>
        <v/>
      </c>
      <c r="E16" s="56" t="str">
        <f>+'NG Sales Form'!F34</f>
        <v>Credit Card Cash Receipts</v>
      </c>
      <c r="F16" s="56" t="str">
        <f t="shared" si="0"/>
        <v xml:space="preserve"> - 0</v>
      </c>
      <c r="G16" s="58"/>
      <c r="I16" s="12" t="str">
        <f>+'NG Sales Form'!G34</f>
        <v/>
      </c>
      <c r="J16" s="12" t="s">
        <v>18</v>
      </c>
      <c r="K16" s="12">
        <f>+'NG Sales Form'!$E$11</f>
        <v>0</v>
      </c>
      <c r="M16" t="str">
        <f t="shared" si="1"/>
        <v xml:space="preserve"> - 0</v>
      </c>
    </row>
    <row r="17" spans="1:13" x14ac:dyDescent="0.35">
      <c r="A17" s="54" t="str">
        <f>+'NG Sales Form'!B23</f>
        <v/>
      </c>
      <c r="B17" s="55" t="str">
        <f>+'NG Sales Form'!C23</f>
        <v/>
      </c>
      <c r="C17" s="56" t="str">
        <f>+'NG Sales Form'!D23</f>
        <v/>
      </c>
      <c r="D17" s="57" t="str">
        <f>+'NG Sales Form'!E23</f>
        <v/>
      </c>
      <c r="E17" s="56" t="str">
        <f>+'NG Sales Form'!F23</f>
        <v>Credit Card Cash Receipts</v>
      </c>
      <c r="F17" s="56" t="str">
        <f t="shared" si="0"/>
        <v>0 - 0</v>
      </c>
      <c r="G17" s="58" t="str">
        <f>+'NG Sales Form'!H23</f>
        <v/>
      </c>
      <c r="I17" s="12">
        <f>+'NG Sales Form'!G23</f>
        <v>0</v>
      </c>
      <c r="J17" s="12" t="s">
        <v>18</v>
      </c>
      <c r="K17" s="12">
        <f>+'NG Sales Form'!$E$11</f>
        <v>0</v>
      </c>
      <c r="M17" t="str">
        <f t="shared" si="1"/>
        <v>0 - 0</v>
      </c>
    </row>
    <row r="18" spans="1:13" x14ac:dyDescent="0.35">
      <c r="A18" s="54" t="str">
        <f>+'NG Sales Form'!B35</f>
        <v/>
      </c>
      <c r="B18" s="55" t="str">
        <f>+'NG Sales Form'!C35</f>
        <v/>
      </c>
      <c r="C18" s="56" t="str">
        <f>+'NG Sales Form'!D35</f>
        <v/>
      </c>
      <c r="D18" s="57" t="str">
        <f>+'NG Sales Form'!E35</f>
        <v/>
      </c>
      <c r="E18" s="56" t="str">
        <f>+'NG Sales Form'!F35</f>
        <v>Credit Card Cash Receipts</v>
      </c>
      <c r="F18" s="56" t="str">
        <f t="shared" si="0"/>
        <v xml:space="preserve"> - 0</v>
      </c>
      <c r="G18" s="58"/>
      <c r="I18" s="12" t="str">
        <f>+'NG Sales Form'!G35</f>
        <v/>
      </c>
      <c r="J18" s="12" t="s">
        <v>18</v>
      </c>
      <c r="K18" s="12">
        <f>+'NG Sales Form'!$E$11</f>
        <v>0</v>
      </c>
      <c r="M18" t="str">
        <f t="shared" si="1"/>
        <v xml:space="preserve"> - 0</v>
      </c>
    </row>
    <row r="19" spans="1:13" x14ac:dyDescent="0.35">
      <c r="A19" s="54" t="str">
        <f>+'NG Sales Form'!B24</f>
        <v/>
      </c>
      <c r="B19" s="55" t="str">
        <f>+'NG Sales Form'!C24</f>
        <v/>
      </c>
      <c r="C19" s="56" t="str">
        <f>+'NG Sales Form'!D24</f>
        <v/>
      </c>
      <c r="D19" s="57" t="str">
        <f>+'NG Sales Form'!E24</f>
        <v/>
      </c>
      <c r="E19" s="56" t="str">
        <f>+'NG Sales Form'!F24</f>
        <v>Credit Card Cash Receipts</v>
      </c>
      <c r="F19" s="56" t="str">
        <f t="shared" si="0"/>
        <v>0 - 0</v>
      </c>
      <c r="G19" s="58" t="str">
        <f>+'NG Sales Form'!H24</f>
        <v/>
      </c>
      <c r="I19" s="12">
        <f>+'NG Sales Form'!G24</f>
        <v>0</v>
      </c>
      <c r="J19" s="12" t="s">
        <v>18</v>
      </c>
      <c r="K19" s="12">
        <f>+'NG Sales Form'!$E$11</f>
        <v>0</v>
      </c>
      <c r="M19" t="str">
        <f t="shared" si="1"/>
        <v>0 - 0</v>
      </c>
    </row>
    <row r="20" spans="1:13" x14ac:dyDescent="0.35">
      <c r="A20" s="54" t="str">
        <f>+'NG Sales Form'!B36</f>
        <v/>
      </c>
      <c r="B20" s="55" t="str">
        <f>+'NG Sales Form'!C36</f>
        <v/>
      </c>
      <c r="C20" s="56" t="str">
        <f>+'NG Sales Form'!D36</f>
        <v/>
      </c>
      <c r="D20" s="57" t="str">
        <f>+'NG Sales Form'!E36</f>
        <v/>
      </c>
      <c r="E20" s="56" t="str">
        <f>+'NG Sales Form'!F36</f>
        <v>Credit Card Cash Receipts</v>
      </c>
      <c r="F20" s="56" t="str">
        <f t="shared" si="0"/>
        <v xml:space="preserve"> - 0</v>
      </c>
      <c r="G20" s="58"/>
      <c r="I20" s="12" t="str">
        <f>+'NG Sales Form'!G36</f>
        <v/>
      </c>
      <c r="J20" s="12" t="s">
        <v>18</v>
      </c>
      <c r="K20" s="12">
        <f>+'NG Sales Form'!$E$11</f>
        <v>0</v>
      </c>
      <c r="M20" t="str">
        <f t="shared" si="1"/>
        <v xml:space="preserve"> - 0</v>
      </c>
    </row>
    <row r="21" spans="1:13" x14ac:dyDescent="0.35">
      <c r="A21" s="54" t="str">
        <f>+'NG Sales Form'!B25</f>
        <v/>
      </c>
      <c r="B21" s="55" t="str">
        <f>+'NG Sales Form'!C25</f>
        <v/>
      </c>
      <c r="C21" s="56" t="str">
        <f>+'NG Sales Form'!D25</f>
        <v/>
      </c>
      <c r="D21" s="57" t="str">
        <f>+'NG Sales Form'!E25</f>
        <v/>
      </c>
      <c r="E21" s="56" t="str">
        <f>+'NG Sales Form'!F25</f>
        <v>Credit Card Cash Receipts</v>
      </c>
      <c r="F21" s="56" t="str">
        <f t="shared" si="0"/>
        <v>0 - 0</v>
      </c>
      <c r="G21" s="58" t="str">
        <f>+'NG Sales Form'!H25</f>
        <v/>
      </c>
      <c r="I21" s="12">
        <f>+'NG Sales Form'!G25</f>
        <v>0</v>
      </c>
      <c r="J21" s="12" t="s">
        <v>18</v>
      </c>
      <c r="K21" s="12">
        <f>+'NG Sales Form'!$E$11</f>
        <v>0</v>
      </c>
      <c r="M21" t="str">
        <f t="shared" si="1"/>
        <v>0 - 0</v>
      </c>
    </row>
    <row r="22" spans="1:13" x14ac:dyDescent="0.35">
      <c r="A22" s="54" t="str">
        <f>+'NG Sales Form'!B37</f>
        <v/>
      </c>
      <c r="B22" s="55" t="str">
        <f>+'NG Sales Form'!C37</f>
        <v/>
      </c>
      <c r="C22" s="56" t="str">
        <f>+'NG Sales Form'!D37</f>
        <v/>
      </c>
      <c r="D22" s="57" t="str">
        <f>+'NG Sales Form'!E37</f>
        <v/>
      </c>
      <c r="E22" s="56" t="str">
        <f>+'NG Sales Form'!F37</f>
        <v>Credit Card Cash Receipts</v>
      </c>
      <c r="F22" s="56" t="str">
        <f t="shared" si="0"/>
        <v xml:space="preserve"> - 0</v>
      </c>
      <c r="G22" s="58"/>
      <c r="I22" s="12" t="str">
        <f>+'NG Sales Form'!G37</f>
        <v/>
      </c>
      <c r="J22" s="12" t="s">
        <v>18</v>
      </c>
      <c r="K22" s="12">
        <f>+'NG Sales Form'!$E$11</f>
        <v>0</v>
      </c>
      <c r="M22" t="str">
        <f t="shared" si="1"/>
        <v xml:space="preserve"> - 0</v>
      </c>
    </row>
    <row r="23" spans="1:13" x14ac:dyDescent="0.35">
      <c r="A23" s="54" t="str">
        <f>+'NG Sales Form'!B26</f>
        <v/>
      </c>
      <c r="B23" s="55" t="str">
        <f>+'NG Sales Form'!C26</f>
        <v/>
      </c>
      <c r="C23" s="56" t="str">
        <f>+'NG Sales Form'!D26</f>
        <v/>
      </c>
      <c r="D23" s="57" t="str">
        <f>+'NG Sales Form'!E26</f>
        <v/>
      </c>
      <c r="E23" s="56" t="str">
        <f>+'NG Sales Form'!F26</f>
        <v>Credit Card Cash Receipts</v>
      </c>
      <c r="F23" s="56" t="str">
        <f t="shared" si="0"/>
        <v>0 - 0</v>
      </c>
      <c r="G23" s="58" t="str">
        <f>+'NG Sales Form'!H26</f>
        <v/>
      </c>
      <c r="I23" s="12">
        <f>+'NG Sales Form'!G26</f>
        <v>0</v>
      </c>
      <c r="J23" s="12" t="s">
        <v>18</v>
      </c>
      <c r="K23" s="12">
        <f>+'NG Sales Form'!$E$11</f>
        <v>0</v>
      </c>
      <c r="M23" t="str">
        <f t="shared" si="1"/>
        <v>0 - 0</v>
      </c>
    </row>
    <row r="24" spans="1:13" x14ac:dyDescent="0.35">
      <c r="A24" s="54" t="str">
        <f>+'NG Sales Form'!B38</f>
        <v/>
      </c>
      <c r="B24" s="55" t="str">
        <f>+'NG Sales Form'!C38</f>
        <v/>
      </c>
      <c r="C24" s="56" t="str">
        <f>+'NG Sales Form'!D38</f>
        <v/>
      </c>
      <c r="D24" s="57" t="str">
        <f>+'NG Sales Form'!E38</f>
        <v/>
      </c>
      <c r="E24" s="56" t="str">
        <f>+'NG Sales Form'!F38</f>
        <v>Credit Card Cash Receipts</v>
      </c>
      <c r="F24" s="56" t="str">
        <f t="shared" si="0"/>
        <v xml:space="preserve"> - 0</v>
      </c>
      <c r="G24" s="58"/>
      <c r="I24" s="12" t="str">
        <f>+'NG Sales Form'!G38</f>
        <v/>
      </c>
      <c r="J24" s="12" t="s">
        <v>18</v>
      </c>
      <c r="K24" s="12">
        <f>+'NG Sales Form'!$E$11</f>
        <v>0</v>
      </c>
      <c r="M24" t="str">
        <f t="shared" si="1"/>
        <v xml:space="preserve"> - 0</v>
      </c>
    </row>
    <row r="40" spans="1:1" x14ac:dyDescent="0.35">
      <c r="A40" t="s">
        <v>20</v>
      </c>
    </row>
    <row r="41" spans="1:1" x14ac:dyDescent="0.35">
      <c r="A41" t="s">
        <v>21</v>
      </c>
    </row>
  </sheetData>
  <sheetProtection algorithmName="SHA-512" hashValue="dHvHbp8v/pNsx5vkXlJM7SHa+HL2QBr7/40RGI+S3ZPDDVLWNSIVls99K7XA/DhMnq6ESjWqWuS6izVl180Yxg==" saltValue="T28cLioBdchA/8CaYmY8zg==" spinCount="100000" sheet="1" objects="1" scenario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NG Sales Form</vt:lpstr>
      <vt:lpstr>JE - TUF USE ONLY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Mease, John</dc:creator>
  <cp:lastModifiedBy>Groves, Amanda N.</cp:lastModifiedBy>
  <cp:lastPrinted>2019-10-08T18:22:37Z</cp:lastPrinted>
  <dcterms:created xsi:type="dcterms:W3CDTF">2019-06-24T19:32:08Z</dcterms:created>
  <dcterms:modified xsi:type="dcterms:W3CDTF">2023-04-24T16:45:16Z</dcterms:modified>
</cp:coreProperties>
</file>