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$\Excel\RPAC\FY 2025\"/>
    </mc:Choice>
  </mc:AlternateContent>
  <xr:revisionPtr revIDLastSave="0" documentId="13_ncr:1_{43806628-495E-4F1F-B5A2-F5076443FDC1}" xr6:coauthVersionLast="47" xr6:coauthVersionMax="47" xr10:uidLastSave="{00000000-0000-0000-0000-000000000000}"/>
  <bookViews>
    <workbookView xWindow="-28920" yWindow="-1290" windowWidth="29040" windowHeight="15840" tabRatio="857" xr2:uid="{00000000-000D-0000-FFFF-FFFF00000000}"/>
  </bookViews>
  <sheets>
    <sheet name="Fee Summary" sheetId="1" r:id="rId1"/>
    <sheet name="ASTR 161" sheetId="2" r:id="rId2"/>
    <sheet name="GEOL 121" sheetId="4" r:id="rId3"/>
    <sheet name="GEOL 122" sheetId="26" r:id="rId4"/>
    <sheet name="GEOL 123" sheetId="5" r:id="rId5"/>
    <sheet name="GEOL 305" sheetId="6" r:id="rId6"/>
    <sheet name="GEOL 321" sheetId="27" r:id="rId7"/>
    <sheet name="GEOL 333" sheetId="29" r:id="rId8"/>
    <sheet name="GEOL 410" sheetId="7" r:id="rId9"/>
    <sheet name="GEOL 415" sheetId="30" r:id="rId10"/>
    <sheet name="GEOL 443" sheetId="31" r:id="rId11"/>
    <sheet name="GEOL 515" sheetId="32" r:id="rId12"/>
  </sheets>
  <definedNames>
    <definedName name="FeeCatagories">'ASTR 161'!$B$2:$B$7</definedName>
    <definedName name="FeeCategory">'Fee Summary'!$K$3:$K$8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J2" i="32"/>
  <c r="J2" i="31"/>
  <c r="H12" i="1" s="1"/>
  <c r="H11" i="1"/>
  <c r="J2" i="30"/>
  <c r="J2" i="29"/>
  <c r="H9" i="1" s="1"/>
  <c r="J2" i="5"/>
  <c r="H6" i="1" s="1"/>
  <c r="J2" i="26"/>
  <c r="H5" i="1" s="1"/>
  <c r="J2" i="2"/>
  <c r="H3" i="1" s="1"/>
  <c r="F5" i="1"/>
  <c r="G5" i="1" s="1"/>
  <c r="I2" i="26" s="1"/>
  <c r="K2" i="26" s="1"/>
  <c r="I5" i="1" s="1"/>
  <c r="F8" i="1"/>
  <c r="G8" i="1" s="1"/>
  <c r="I2" i="27" s="1"/>
  <c r="F4" i="1"/>
  <c r="G4" i="1" s="1"/>
  <c r="I2" i="4" s="1"/>
  <c r="F6" i="1"/>
  <c r="G6" i="1" s="1"/>
  <c r="I2" i="5" s="1"/>
  <c r="F7" i="1"/>
  <c r="G7" i="1" s="1"/>
  <c r="I2" i="6" s="1"/>
  <c r="F9" i="1"/>
  <c r="G9" i="1" s="1"/>
  <c r="I2" i="29" s="1"/>
  <c r="F10" i="1"/>
  <c r="G10" i="1" s="1"/>
  <c r="I2" i="7" s="1"/>
  <c r="F11" i="1"/>
  <c r="G11" i="1" s="1"/>
  <c r="I2" i="30" s="1"/>
  <c r="K2" i="30" s="1"/>
  <c r="I11" i="1" s="1"/>
  <c r="F12" i="1"/>
  <c r="G12" i="1" s="1"/>
  <c r="I2" i="31" s="1"/>
  <c r="F13" i="1"/>
  <c r="G13" i="1" s="1"/>
  <c r="I2" i="32" s="1"/>
  <c r="K2" i="32" s="1"/>
  <c r="I13" i="1" s="1"/>
  <c r="F3" i="1"/>
  <c r="G3" i="1" s="1"/>
  <c r="I2" i="2" s="1"/>
  <c r="J2" i="4"/>
  <c r="H4" i="1" s="1"/>
  <c r="J2" i="6"/>
  <c r="H7" i="1" s="1"/>
  <c r="J2" i="27"/>
  <c r="H8" i="1" s="1"/>
  <c r="J2" i="7"/>
  <c r="H10" i="1" s="1"/>
  <c r="K2" i="7" l="1"/>
  <c r="I10" i="1" s="1"/>
  <c r="K2" i="5"/>
  <c r="I6" i="1" s="1"/>
  <c r="K2" i="2"/>
  <c r="I3" i="1" s="1"/>
  <c r="K2" i="27"/>
  <c r="I8" i="1" s="1"/>
  <c r="K2" i="6"/>
  <c r="I7" i="1" s="1"/>
  <c r="K2" i="31"/>
  <c r="I12" i="1" s="1"/>
  <c r="K2" i="29"/>
  <c r="I9" i="1" s="1"/>
  <c r="K2" i="4"/>
  <c r="I4" i="1" s="1"/>
  <c r="G14" i="1"/>
  <c r="K13" i="1" l="1"/>
  <c r="H14" i="1"/>
  <c r="I14" i="1" s="1"/>
</calcChain>
</file>

<file path=xl/sharedStrings.xml><?xml version="1.0" encoding="utf-8"?>
<sst xmlns="http://schemas.openxmlformats.org/spreadsheetml/2006/main" count="376" uniqueCount="114">
  <si>
    <t>Course</t>
  </si>
  <si>
    <t>Summer</t>
  </si>
  <si>
    <t>Fall</t>
  </si>
  <si>
    <t>Spring</t>
  </si>
  <si>
    <t>Fee</t>
  </si>
  <si>
    <t>GEOL 121</t>
  </si>
  <si>
    <t>GEOL 122</t>
  </si>
  <si>
    <t>GEOL 123</t>
  </si>
  <si>
    <t>GEOL 305</t>
  </si>
  <si>
    <t>GEOL 321</t>
  </si>
  <si>
    <t>GEOL 333</t>
  </si>
  <si>
    <t>Total Students</t>
  </si>
  <si>
    <t>Budget</t>
  </si>
  <si>
    <t>Spent</t>
  </si>
  <si>
    <t>Remaining</t>
  </si>
  <si>
    <t>Date</t>
  </si>
  <si>
    <t>Description</t>
  </si>
  <si>
    <t>Vendor</t>
  </si>
  <si>
    <t>Amount</t>
  </si>
  <si>
    <t>Requestor</t>
  </si>
  <si>
    <t>Purchaser</t>
  </si>
  <si>
    <t>Consumable</t>
  </si>
  <si>
    <t>Software</t>
  </si>
  <si>
    <t>Transportation</t>
  </si>
  <si>
    <t>Equip. Purchase</t>
  </si>
  <si>
    <t>Equip. Repair</t>
  </si>
  <si>
    <t>Equip. Replace</t>
  </si>
  <si>
    <t>Fee Category</t>
  </si>
  <si>
    <t>Fee Categories</t>
  </si>
  <si>
    <t>Use of Class Fees  Academic Year 2016-2017</t>
  </si>
  <si>
    <t>Pays for replacement and addition of rock samples, binocular microscope</t>
  </si>
  <si>
    <t>Pays for course materials</t>
  </si>
  <si>
    <t>Pays for Rock Ware Utilities instructional software</t>
  </si>
  <si>
    <t>Pays for petrographic thin sections for laboratory</t>
  </si>
  <si>
    <t>Pays for narrow mouth bottles, filtering syringes, syringe filters, sample processing vials and vial caps, HCL acid, pH buffer, probe storage solution</t>
  </si>
  <si>
    <t>GEOL 410</t>
  </si>
  <si>
    <t>Enrollment</t>
  </si>
  <si>
    <t>ASTR 161</t>
  </si>
  <si>
    <t>GEOL 415</t>
  </si>
  <si>
    <t>GEOL 443</t>
  </si>
  <si>
    <t>GEOL 515</t>
  </si>
  <si>
    <t>Pays for chemicals, light bulbs, printer paper and toner</t>
  </si>
  <si>
    <t>For LDPE narrow mouth bottles, syringes, vials, buffers, storage solution, conductivity standards, PH probe, conductivity probe, lab tape, electrical tape</t>
  </si>
  <si>
    <t>For sediment picks, weight paper, weigh boats, dispersant</t>
  </si>
  <si>
    <t>Target</t>
  </si>
  <si>
    <t>Maps</t>
  </si>
  <si>
    <t>USGS</t>
  </si>
  <si>
    <t>WN</t>
  </si>
  <si>
    <t>ME</t>
  </si>
  <si>
    <t>Amazon</t>
  </si>
  <si>
    <t>fondant</t>
  </si>
  <si>
    <t>RB</t>
  </si>
  <si>
    <t>JS</t>
  </si>
  <si>
    <t>Class items</t>
  </si>
  <si>
    <t>Walmart</t>
  </si>
  <si>
    <t>RW</t>
  </si>
  <si>
    <t>Fisher</t>
  </si>
  <si>
    <t>Field Trip</t>
  </si>
  <si>
    <t>TL</t>
  </si>
  <si>
    <t>AJ Stationers</t>
  </si>
  <si>
    <t>Toners</t>
  </si>
  <si>
    <t>toner</t>
  </si>
  <si>
    <t>paper</t>
  </si>
  <si>
    <t>TU Transportation Services</t>
  </si>
  <si>
    <t>Graduated Cylinders</t>
  </si>
  <si>
    <t>Fisher Sci</t>
  </si>
  <si>
    <t>Groundwater Model parts</t>
  </si>
  <si>
    <t>UWSP</t>
  </si>
  <si>
    <t>printing</t>
  </si>
  <si>
    <t>TU Print Center</t>
  </si>
  <si>
    <t>rock samples, streak plates, hardness plates</t>
  </si>
  <si>
    <t>Wards</t>
  </si>
  <si>
    <t>thymol</t>
  </si>
  <si>
    <t>magnets and magnifier eye loops</t>
  </si>
  <si>
    <t>amazon</t>
  </si>
  <si>
    <t>Camp sites in Hollow State Park</t>
  </si>
  <si>
    <t>Fowlers Hollow State Park</t>
  </si>
  <si>
    <t>AH</t>
  </si>
  <si>
    <t>Food for Hollow State Park Trip</t>
  </si>
  <si>
    <t>Weis Markets</t>
  </si>
  <si>
    <t>OMAX calibration slides</t>
  </si>
  <si>
    <t>picture hanging strips, maskingtape</t>
  </si>
  <si>
    <t>My Science Shop</t>
  </si>
  <si>
    <t>Kitty Litter</t>
  </si>
  <si>
    <t>Labradorite</t>
  </si>
  <si>
    <t>Volcano Video</t>
  </si>
  <si>
    <t xml:space="preserve">shopPBS </t>
  </si>
  <si>
    <t>Sterilite containers</t>
  </si>
  <si>
    <t>Infared Thermometers</t>
  </si>
  <si>
    <t>JM</t>
  </si>
  <si>
    <t>Calcite Chalk</t>
  </si>
  <si>
    <t>ph paper, Methyl Alc, Isopro Alc, Amonium Hydroxide, syringe, syringe filters, gloves,</t>
  </si>
  <si>
    <t>Galeleoscopes</t>
  </si>
  <si>
    <t>AS</t>
  </si>
  <si>
    <r>
      <t>Millbillillie Meteorite 40.6g</t>
    </r>
    <r>
      <rPr>
        <sz val="9"/>
        <color rgb="FF222222"/>
        <rFont val="Arial"/>
        <family val="2"/>
      </rPr>
      <t xml:space="preserve"> </t>
    </r>
  </si>
  <si>
    <t>The Meteorite Exchange</t>
  </si>
  <si>
    <t>Wards Sci</t>
  </si>
  <si>
    <t>Pebbles and Sand</t>
  </si>
  <si>
    <t>Spectrum tube power supplies</t>
  </si>
  <si>
    <t>Digital Thermometers</t>
  </si>
  <si>
    <t>Green Bank Ob</t>
  </si>
  <si>
    <t>JE Scott Field Trip</t>
  </si>
  <si>
    <t>Printing</t>
  </si>
  <si>
    <t>E. Bello Printing</t>
  </si>
  <si>
    <t>EB</t>
  </si>
  <si>
    <t xml:space="preserve"> </t>
  </si>
  <si>
    <t>Rock Samples</t>
  </si>
  <si>
    <t>Pluto Globe</t>
  </si>
  <si>
    <t>tax refund</t>
  </si>
  <si>
    <t>geotechnical guage</t>
  </si>
  <si>
    <t>Forestry Suppliers</t>
  </si>
  <si>
    <r>
      <t xml:space="preserve">magnifiers, </t>
    </r>
    <r>
      <rPr>
        <i/>
        <sz val="11"/>
        <color theme="1"/>
        <rFont val="Calibri"/>
        <family val="2"/>
        <scheme val="minor"/>
      </rPr>
      <t>Rock-Forming Minerals</t>
    </r>
    <r>
      <rPr>
        <sz val="11"/>
        <color theme="1"/>
        <rFont val="Calibri"/>
        <family val="2"/>
        <scheme val="minor"/>
      </rPr>
      <t xml:space="preserve"> text</t>
    </r>
  </si>
  <si>
    <t>Microscope</t>
  </si>
  <si>
    <t>I.Miller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</si>
</sst>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.5"/>
      <color rgb="FF222222"/>
      <name val="Arial"/>
      <family val="2"/>
    </font>
    <font>
      <sz val="9"/>
      <color rgb="FF222222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8" xfId="0" applyNumberFormat="1" applyFont="1" applyBorder="1"/>
    <xf numFmtId="164" fontId="0" fillId="0" borderId="0" xfId="0" applyNumberFormat="1"/>
    <xf numFmtId="164" fontId="3" fillId="0" borderId="0" xfId="0" applyNumberFormat="1" applyFont="1"/>
    <xf numFmtId="0" fontId="0" fillId="0" borderId="8" xfId="0" applyBorder="1"/>
    <xf numFmtId="0" fontId="0" fillId="0" borderId="5" xfId="0" applyBorder="1"/>
    <xf numFmtId="0" fontId="0" fillId="0" borderId="11" xfId="0" applyBorder="1"/>
    <xf numFmtId="164" fontId="0" fillId="0" borderId="1" xfId="0" applyNumberFormat="1" applyBorder="1"/>
    <xf numFmtId="164" fontId="0" fillId="0" borderId="3" xfId="0" applyNumberFormat="1" applyBorder="1"/>
    <xf numFmtId="164" fontId="2" fillId="0" borderId="8" xfId="0" applyNumberFormat="1" applyFont="1" applyBorder="1"/>
    <xf numFmtId="164" fontId="2" fillId="0" borderId="3" xfId="0" applyNumberFormat="1" applyFont="1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/>
    <xf numFmtId="44" fontId="0" fillId="0" borderId="0" xfId="1" applyFont="1"/>
    <xf numFmtId="44" fontId="0" fillId="0" borderId="0" xfId="1" applyFont="1" applyBorder="1"/>
    <xf numFmtId="44" fontId="0" fillId="0" borderId="0" xfId="1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center"/>
    </xf>
    <xf numFmtId="39" fontId="0" fillId="0" borderId="0" xfId="0" applyNumberFormat="1"/>
    <xf numFmtId="44" fontId="0" fillId="0" borderId="11" xfId="1" applyFont="1" applyBorder="1" applyAlignment="1">
      <alignment horizontal="center"/>
    </xf>
    <xf numFmtId="44" fontId="0" fillId="0" borderId="11" xfId="1" applyFont="1" applyBorder="1"/>
    <xf numFmtId="39" fontId="0" fillId="0" borderId="11" xfId="0" applyNumberFormat="1" applyBorder="1"/>
    <xf numFmtId="14" fontId="0" fillId="0" borderId="0" xfId="1" applyNumberFormat="1" applyFont="1" applyAlignment="1">
      <alignment horizontal="center"/>
    </xf>
    <xf numFmtId="14" fontId="0" fillId="0" borderId="0" xfId="0" quotePrefix="1" applyNumberFormat="1"/>
    <xf numFmtId="0" fontId="0" fillId="0" borderId="11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8" fontId="0" fillId="0" borderId="0" xfId="0" applyNumberFormat="1"/>
    <xf numFmtId="0" fontId="7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64" fontId="6" fillId="0" borderId="11" xfId="0" applyNumberFormat="1" applyFont="1" applyBorder="1"/>
    <xf numFmtId="14" fontId="0" fillId="0" borderId="8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6" xfId="0" applyBorder="1"/>
    <xf numFmtId="0" fontId="2" fillId="0" borderId="8" xfId="0" applyFont="1" applyBorder="1"/>
    <xf numFmtId="0" fontId="5" fillId="0" borderId="8" xfId="0" applyFont="1" applyBorder="1"/>
    <xf numFmtId="0" fontId="5" fillId="0" borderId="14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5" xfId="0" applyFont="1" applyBorder="1"/>
    <xf numFmtId="0" fontId="6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6" fillId="0" borderId="5" xfId="0" applyNumberFormat="1" applyFont="1" applyBorder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0" fillId="0" borderId="3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E26" sqref="E26"/>
    </sheetView>
  </sheetViews>
  <sheetFormatPr defaultRowHeight="15" x14ac:dyDescent="0.25"/>
  <cols>
    <col min="1" max="1" width="12.7109375" customWidth="1"/>
    <col min="2" max="2" width="9.140625" style="6"/>
    <col min="6" max="6" width="14.28515625" customWidth="1"/>
    <col min="7" max="7" width="15.140625" style="6" customWidth="1"/>
    <col min="8" max="8" width="11.42578125" style="6" customWidth="1"/>
    <col min="9" max="9" width="14.140625" style="6" customWidth="1"/>
    <col min="11" max="11" width="18.140625" customWidth="1"/>
    <col min="13" max="13" width="137.7109375" customWidth="1"/>
  </cols>
  <sheetData>
    <row r="1" spans="1:13" ht="15.75" thickBot="1" x14ac:dyDescent="0.3">
      <c r="A1" s="1"/>
      <c r="B1" s="7"/>
      <c r="C1" s="61" t="s">
        <v>36</v>
      </c>
      <c r="D1" s="62"/>
      <c r="E1" s="62"/>
      <c r="F1" s="62"/>
      <c r="G1" s="63"/>
      <c r="H1" s="11"/>
      <c r="I1" s="12"/>
    </row>
    <row r="2" spans="1:13" ht="15.75" thickBot="1" x14ac:dyDescent="0.3">
      <c r="A2" s="50" t="s">
        <v>0</v>
      </c>
      <c r="B2" s="5" t="s">
        <v>4</v>
      </c>
      <c r="C2" s="3" t="s">
        <v>1</v>
      </c>
      <c r="D2" s="4" t="s">
        <v>2</v>
      </c>
      <c r="E2" s="2" t="s">
        <v>3</v>
      </c>
      <c r="F2" s="49" t="s">
        <v>11</v>
      </c>
      <c r="G2" s="5" t="s">
        <v>12</v>
      </c>
      <c r="H2" s="13" t="s">
        <v>13</v>
      </c>
      <c r="I2" s="14" t="s">
        <v>14</v>
      </c>
      <c r="K2" s="48" t="s">
        <v>28</v>
      </c>
      <c r="M2" s="48" t="s">
        <v>29</v>
      </c>
    </row>
    <row r="3" spans="1:13" x14ac:dyDescent="0.25">
      <c r="A3" s="55" t="s">
        <v>37</v>
      </c>
      <c r="B3" s="53">
        <v>10</v>
      </c>
      <c r="C3" s="19">
        <v>30</v>
      </c>
      <c r="D3" s="51">
        <v>216</v>
      </c>
      <c r="E3" s="43">
        <v>229</v>
      </c>
      <c r="F3" s="57">
        <f>SUM(C3:E3)</f>
        <v>475</v>
      </c>
      <c r="G3" s="59">
        <f>B3*F3</f>
        <v>4750</v>
      </c>
      <c r="H3" s="59">
        <f>'ASTR 161'!J2</f>
        <v>3384.66</v>
      </c>
      <c r="I3" s="59">
        <f>'ASTR 161'!K2</f>
        <v>1365.3400000000001</v>
      </c>
      <c r="K3" s="9" t="s">
        <v>24</v>
      </c>
      <c r="M3" s="9" t="s">
        <v>41</v>
      </c>
    </row>
    <row r="4" spans="1:13" x14ac:dyDescent="0.25">
      <c r="A4" s="56" t="s">
        <v>5</v>
      </c>
      <c r="B4" s="54">
        <v>25</v>
      </c>
      <c r="C4" s="20">
        <v>25</v>
      </c>
      <c r="D4" s="52">
        <v>302</v>
      </c>
      <c r="E4" s="64">
        <v>219</v>
      </c>
      <c r="F4" s="58">
        <f t="shared" ref="F4:F13" si="0">SUM(C4:E4)</f>
        <v>546</v>
      </c>
      <c r="G4" s="44">
        <f t="shared" ref="G4:G13" si="1">B4*F4</f>
        <v>13650</v>
      </c>
      <c r="H4" s="44">
        <f>'GEOL 121'!J2</f>
        <v>13733.55</v>
      </c>
      <c r="I4" s="44">
        <f>'GEOL 121'!K2</f>
        <v>-83.549999999999272</v>
      </c>
      <c r="K4" s="10" t="s">
        <v>25</v>
      </c>
      <c r="M4" s="10" t="s">
        <v>30</v>
      </c>
    </row>
    <row r="5" spans="1:13" x14ac:dyDescent="0.25">
      <c r="A5" s="56" t="s">
        <v>6</v>
      </c>
      <c r="B5" s="54">
        <v>25</v>
      </c>
      <c r="C5" s="20"/>
      <c r="D5" s="52">
        <v>11</v>
      </c>
      <c r="E5" s="65"/>
      <c r="F5" s="58">
        <f t="shared" si="0"/>
        <v>11</v>
      </c>
      <c r="G5" s="44">
        <f t="shared" si="1"/>
        <v>275</v>
      </c>
      <c r="H5" s="44">
        <f>'GEOL 122'!J2</f>
        <v>229.45000000000002</v>
      </c>
      <c r="I5" s="44">
        <f>'GEOL 122'!K2</f>
        <v>45.549999999999983</v>
      </c>
      <c r="K5" s="10" t="s">
        <v>26</v>
      </c>
      <c r="M5" s="10" t="s">
        <v>30</v>
      </c>
    </row>
    <row r="6" spans="1:13" x14ac:dyDescent="0.25">
      <c r="A6" s="56" t="s">
        <v>7</v>
      </c>
      <c r="B6" s="54">
        <v>25</v>
      </c>
      <c r="C6" s="20"/>
      <c r="D6" s="52"/>
      <c r="E6" s="64">
        <v>19</v>
      </c>
      <c r="F6" s="58">
        <f>SUM(C6:E6)</f>
        <v>19</v>
      </c>
      <c r="G6" s="44">
        <f t="shared" si="1"/>
        <v>475</v>
      </c>
      <c r="H6" s="44">
        <f>'GEOL 123'!J2</f>
        <v>449.35</v>
      </c>
      <c r="I6" s="44">
        <f>'GEOL 123'!K2</f>
        <v>25.649999999999977</v>
      </c>
      <c r="K6" s="10" t="s">
        <v>21</v>
      </c>
      <c r="M6" s="10" t="s">
        <v>30</v>
      </c>
    </row>
    <row r="7" spans="1:13" x14ac:dyDescent="0.25">
      <c r="A7" s="56" t="s">
        <v>8</v>
      </c>
      <c r="B7" s="54">
        <v>30</v>
      </c>
      <c r="C7" s="20"/>
      <c r="D7" s="52"/>
      <c r="E7" s="64">
        <v>27</v>
      </c>
      <c r="F7" s="58">
        <f t="shared" si="0"/>
        <v>27</v>
      </c>
      <c r="G7" s="44">
        <f t="shared" si="1"/>
        <v>810</v>
      </c>
      <c r="H7" s="44">
        <f>'GEOL 305'!J2</f>
        <v>797.07999999999993</v>
      </c>
      <c r="I7" s="44">
        <f>'GEOL 305'!K2</f>
        <v>12.920000000000073</v>
      </c>
      <c r="K7" s="10" t="s">
        <v>22</v>
      </c>
      <c r="M7" s="10" t="s">
        <v>31</v>
      </c>
    </row>
    <row r="8" spans="1:13" ht="15.75" thickBot="1" x14ac:dyDescent="0.3">
      <c r="A8" s="56" t="s">
        <v>9</v>
      </c>
      <c r="B8" s="54">
        <v>25</v>
      </c>
      <c r="C8" s="20"/>
      <c r="D8" s="52">
        <v>23</v>
      </c>
      <c r="E8" s="64"/>
      <c r="F8" s="58">
        <f t="shared" si="0"/>
        <v>23</v>
      </c>
      <c r="G8" s="44">
        <f t="shared" si="1"/>
        <v>575</v>
      </c>
      <c r="H8" s="44">
        <f>'GEOL 321'!J2</f>
        <v>471.15</v>
      </c>
      <c r="I8" s="44">
        <f>'GEOL 321'!K2</f>
        <v>103.85000000000002</v>
      </c>
      <c r="K8" s="47" t="s">
        <v>23</v>
      </c>
      <c r="M8" s="10" t="s">
        <v>32</v>
      </c>
    </row>
    <row r="9" spans="1:13" x14ac:dyDescent="0.25">
      <c r="A9" s="56" t="s">
        <v>10</v>
      </c>
      <c r="B9" s="54">
        <v>25</v>
      </c>
      <c r="C9" s="20"/>
      <c r="D9" s="52"/>
      <c r="E9" s="64">
        <v>15</v>
      </c>
      <c r="F9" s="58">
        <f t="shared" si="0"/>
        <v>15</v>
      </c>
      <c r="G9" s="44">
        <f t="shared" si="1"/>
        <v>375</v>
      </c>
      <c r="H9" s="44">
        <f>'GEOL 333'!J2</f>
        <v>403.02</v>
      </c>
      <c r="I9" s="44">
        <f>'GEOL 333'!K2</f>
        <v>-28.019999999999982</v>
      </c>
      <c r="M9" s="10" t="s">
        <v>33</v>
      </c>
    </row>
    <row r="10" spans="1:13" x14ac:dyDescent="0.25">
      <c r="A10" s="56" t="s">
        <v>35</v>
      </c>
      <c r="B10" s="54">
        <v>30</v>
      </c>
      <c r="C10" s="20"/>
      <c r="D10" s="52"/>
      <c r="E10" s="64"/>
      <c r="F10" s="58">
        <f t="shared" si="0"/>
        <v>0</v>
      </c>
      <c r="G10" s="44">
        <f t="shared" si="1"/>
        <v>0</v>
      </c>
      <c r="H10" s="44">
        <f>'GEOL 410'!J2</f>
        <v>0</v>
      </c>
      <c r="I10" s="44">
        <f>'GEOL 410'!K2</f>
        <v>0</v>
      </c>
      <c r="M10" s="10" t="s">
        <v>34</v>
      </c>
    </row>
    <row r="11" spans="1:13" x14ac:dyDescent="0.25">
      <c r="A11" s="56" t="s">
        <v>38</v>
      </c>
      <c r="B11" s="54">
        <v>30</v>
      </c>
      <c r="C11" s="20"/>
      <c r="D11" s="52"/>
      <c r="E11" s="64"/>
      <c r="F11" s="58">
        <f t="shared" si="0"/>
        <v>0</v>
      </c>
      <c r="G11" s="44">
        <f t="shared" si="1"/>
        <v>0</v>
      </c>
      <c r="H11" s="44">
        <f>'GEOL 415'!J2</f>
        <v>0</v>
      </c>
      <c r="I11" s="44">
        <f>'GEOL 415'!K2</f>
        <v>0</v>
      </c>
      <c r="M11" s="10" t="s">
        <v>42</v>
      </c>
    </row>
    <row r="12" spans="1:13" x14ac:dyDescent="0.25">
      <c r="A12" s="56" t="s">
        <v>39</v>
      </c>
      <c r="B12" s="54">
        <v>50</v>
      </c>
      <c r="C12" s="20"/>
      <c r="D12" s="52"/>
      <c r="E12" s="64">
        <v>19</v>
      </c>
      <c r="F12" s="58">
        <f t="shared" si="0"/>
        <v>19</v>
      </c>
      <c r="G12" s="44">
        <f t="shared" si="1"/>
        <v>950</v>
      </c>
      <c r="H12" s="44">
        <f>'GEOL 443'!J2</f>
        <v>821.76</v>
      </c>
      <c r="I12" s="44">
        <f>'GEOL 443'!K2</f>
        <v>128.24</v>
      </c>
      <c r="M12" s="10" t="s">
        <v>43</v>
      </c>
    </row>
    <row r="13" spans="1:13" ht="15.75" thickBot="1" x14ac:dyDescent="0.3">
      <c r="A13" s="56" t="s">
        <v>40</v>
      </c>
      <c r="B13" s="54">
        <v>30</v>
      </c>
      <c r="C13" s="20"/>
      <c r="D13" s="52"/>
      <c r="E13" s="64"/>
      <c r="F13" s="58">
        <f t="shared" si="0"/>
        <v>0</v>
      </c>
      <c r="G13" s="44">
        <f t="shared" si="1"/>
        <v>0</v>
      </c>
      <c r="H13" s="44">
        <f>'GEOL 515'!J2</f>
        <v>0</v>
      </c>
      <c r="I13" s="44">
        <f>'GEOL 515'!K2</f>
        <v>0</v>
      </c>
      <c r="K13" s="6">
        <f>SUM(I4:I13)</f>
        <v>204.64000000000081</v>
      </c>
      <c r="M13" s="47" t="s">
        <v>42</v>
      </c>
    </row>
    <row r="14" spans="1:13" ht="15.75" thickBot="1" x14ac:dyDescent="0.3">
      <c r="A14" s="66"/>
      <c r="B14" s="67"/>
      <c r="C14" s="68"/>
      <c r="D14" s="68"/>
      <c r="E14" s="68"/>
      <c r="F14" s="69"/>
      <c r="G14" s="18">
        <f>SUM(G3:G13)</f>
        <v>21860</v>
      </c>
      <c r="H14" s="18">
        <f>SUM(H3:H13)</f>
        <v>20290.019999999997</v>
      </c>
      <c r="I14" s="18">
        <f>G14-H14</f>
        <v>1569.9800000000032</v>
      </c>
      <c r="J14" s="6"/>
    </row>
  </sheetData>
  <mergeCells count="1">
    <mergeCell ref="C1:G1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"/>
  <sheetViews>
    <sheetView workbookViewId="0">
      <selection activeCell="I2" sqref="I2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I2" s="16">
        <f>'Fee Summary'!G11</f>
        <v>0</v>
      </c>
      <c r="J2" s="18">
        <f>SUM(E:E)</f>
        <v>0</v>
      </c>
      <c r="K2" s="17">
        <f>I2-J2</f>
        <v>0</v>
      </c>
    </row>
  </sheetData>
  <dataValidations count="1">
    <dataValidation type="list" allowBlank="1" showInputMessage="1" showErrorMessage="1" sqref="B2:B1048576" xr:uid="{00000000-0002-0000-0900-000000000000}">
      <formula1>FeeCategory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workbookViewId="0">
      <selection activeCell="F24" sqref="F24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4.710937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>
        <v>43559</v>
      </c>
      <c r="B2" s="46" t="s">
        <v>23</v>
      </c>
      <c r="C2" s="10" t="s">
        <v>75</v>
      </c>
      <c r="D2" s="10" t="s">
        <v>76</v>
      </c>
      <c r="E2" s="15">
        <v>158</v>
      </c>
      <c r="F2" s="10" t="s">
        <v>77</v>
      </c>
      <c r="G2" s="10" t="s">
        <v>77</v>
      </c>
      <c r="I2" s="16">
        <f>'Fee Summary'!G12</f>
        <v>950</v>
      </c>
      <c r="J2" s="18">
        <f>SUM(E:E)</f>
        <v>821.76</v>
      </c>
      <c r="K2" s="17">
        <f>I2-J2</f>
        <v>128.24</v>
      </c>
    </row>
    <row r="3" spans="1:11" x14ac:dyDescent="0.25">
      <c r="A3" s="22">
        <v>43559</v>
      </c>
      <c r="B3" s="46" t="s">
        <v>21</v>
      </c>
      <c r="C3" s="10" t="s">
        <v>78</v>
      </c>
      <c r="D3" s="10" t="s">
        <v>79</v>
      </c>
      <c r="E3" s="15">
        <v>141.94999999999999</v>
      </c>
      <c r="F3" s="10" t="s">
        <v>77</v>
      </c>
      <c r="G3" s="10" t="s">
        <v>77</v>
      </c>
    </row>
    <row r="4" spans="1:11" x14ac:dyDescent="0.25">
      <c r="A4" s="22">
        <v>43634</v>
      </c>
      <c r="B4" s="46" t="s">
        <v>24</v>
      </c>
      <c r="C4" s="10" t="s">
        <v>112</v>
      </c>
      <c r="D4" s="10" t="s">
        <v>113</v>
      </c>
      <c r="E4" s="15">
        <v>521.80999999999995</v>
      </c>
      <c r="F4" s="10" t="s">
        <v>47</v>
      </c>
      <c r="G4" s="10" t="s">
        <v>48</v>
      </c>
    </row>
  </sheetData>
  <dataValidations count="1">
    <dataValidation type="list" allowBlank="1" showInputMessage="1" showErrorMessage="1" sqref="B2:B1048576" xr:uid="{00000000-0002-0000-0A00-000000000000}">
      <formula1>FeeCategory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"/>
  <sheetViews>
    <sheetView workbookViewId="0">
      <selection activeCell="C31" sqref="C31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I2" s="16">
        <f>'Fee Summary'!G13</f>
        <v>0</v>
      </c>
      <c r="J2" s="18">
        <f>SUM(E:E)</f>
        <v>0</v>
      </c>
      <c r="K2" s="17">
        <f>I2-J2</f>
        <v>0</v>
      </c>
    </row>
  </sheetData>
  <dataValidations count="1">
    <dataValidation type="list" allowBlank="1" showInputMessage="1" showErrorMessage="1" sqref="B2:B1048576" xr:uid="{00000000-0002-0000-0B00-000000000000}">
      <formula1>FeeCategory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C27" sqref="C27"/>
    </sheetView>
  </sheetViews>
  <sheetFormatPr defaultRowHeight="15" x14ac:dyDescent="0.25"/>
  <cols>
    <col min="1" max="1" width="12.28515625" style="31" customWidth="1"/>
    <col min="2" max="2" width="18.85546875" style="46" customWidth="1"/>
    <col min="3" max="3" width="42.28515625" style="10" customWidth="1"/>
    <col min="4" max="4" width="29.42578125" style="28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32" t="s">
        <v>15</v>
      </c>
      <c r="B1" s="45" t="s">
        <v>27</v>
      </c>
      <c r="C1" s="8" t="s">
        <v>16</v>
      </c>
      <c r="D1" s="26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30">
        <v>43286</v>
      </c>
      <c r="B2" s="46" t="s">
        <v>21</v>
      </c>
      <c r="C2" s="10" t="s">
        <v>53</v>
      </c>
      <c r="D2" s="40" t="s">
        <v>54</v>
      </c>
      <c r="E2" s="25">
        <v>21.43</v>
      </c>
      <c r="F2" s="10" t="s">
        <v>52</v>
      </c>
      <c r="G2" s="10" t="s">
        <v>55</v>
      </c>
      <c r="I2" s="16">
        <f>'Fee Summary'!G3</f>
        <v>4750</v>
      </c>
      <c r="J2" s="18">
        <f>SUM(E:E)</f>
        <v>3384.66</v>
      </c>
      <c r="K2" s="17">
        <f>I2-J2</f>
        <v>1365.3400000000001</v>
      </c>
    </row>
    <row r="3" spans="1:11" x14ac:dyDescent="0.25">
      <c r="A3" s="31">
        <v>43369</v>
      </c>
      <c r="B3" s="46" t="s">
        <v>21</v>
      </c>
      <c r="C3" s="10" t="s">
        <v>61</v>
      </c>
      <c r="D3" s="42" t="s">
        <v>49</v>
      </c>
      <c r="E3" s="23">
        <v>187.37</v>
      </c>
      <c r="F3" s="10" t="s">
        <v>48</v>
      </c>
      <c r="G3" s="10" t="s">
        <v>48</v>
      </c>
    </row>
    <row r="4" spans="1:11" x14ac:dyDescent="0.25">
      <c r="A4" s="31">
        <v>43369</v>
      </c>
      <c r="B4" s="46" t="s">
        <v>21</v>
      </c>
      <c r="C4" s="10" t="s">
        <v>62</v>
      </c>
      <c r="D4" s="28" t="s">
        <v>59</v>
      </c>
      <c r="E4" s="24">
        <v>50.63</v>
      </c>
      <c r="F4" s="10" t="s">
        <v>48</v>
      </c>
      <c r="G4" s="10" t="s">
        <v>48</v>
      </c>
    </row>
    <row r="5" spans="1:11" x14ac:dyDescent="0.25">
      <c r="A5" s="31">
        <v>43585</v>
      </c>
      <c r="B5" s="46" t="s">
        <v>24</v>
      </c>
      <c r="C5" s="10" t="s">
        <v>92</v>
      </c>
      <c r="D5" s="28" t="s">
        <v>49</v>
      </c>
      <c r="E5" s="24">
        <v>147.19</v>
      </c>
      <c r="F5" s="10" t="s">
        <v>93</v>
      </c>
      <c r="G5" s="10" t="s">
        <v>48</v>
      </c>
    </row>
    <row r="6" spans="1:11" x14ac:dyDescent="0.25">
      <c r="A6" s="31">
        <v>43585</v>
      </c>
      <c r="B6" s="46" t="s">
        <v>24</v>
      </c>
      <c r="C6" s="60" t="s">
        <v>94</v>
      </c>
      <c r="D6" s="28" t="s">
        <v>95</v>
      </c>
      <c r="E6" s="15">
        <v>629.75</v>
      </c>
      <c r="F6" s="10" t="s">
        <v>93</v>
      </c>
      <c r="G6" s="10" t="s">
        <v>48</v>
      </c>
    </row>
    <row r="7" spans="1:11" x14ac:dyDescent="0.25">
      <c r="A7" s="31">
        <v>43585</v>
      </c>
      <c r="B7" s="46" t="s">
        <v>24</v>
      </c>
      <c r="C7" s="10" t="s">
        <v>98</v>
      </c>
      <c r="D7" s="28" t="s">
        <v>49</v>
      </c>
      <c r="E7" s="15">
        <v>545.04</v>
      </c>
      <c r="F7" s="10" t="s">
        <v>93</v>
      </c>
      <c r="G7" s="10" t="s">
        <v>48</v>
      </c>
    </row>
    <row r="8" spans="1:11" x14ac:dyDescent="0.25">
      <c r="A8" s="31">
        <v>43586</v>
      </c>
      <c r="B8" s="46" t="s">
        <v>24</v>
      </c>
      <c r="C8" s="10" t="s">
        <v>99</v>
      </c>
      <c r="D8" s="28" t="s">
        <v>49</v>
      </c>
      <c r="E8" s="15">
        <v>798</v>
      </c>
      <c r="F8" s="10" t="s">
        <v>93</v>
      </c>
      <c r="G8" s="10" t="s">
        <v>48</v>
      </c>
    </row>
    <row r="9" spans="1:11" x14ac:dyDescent="0.25">
      <c r="A9" s="31">
        <v>43806</v>
      </c>
      <c r="B9" s="46" t="s">
        <v>23</v>
      </c>
      <c r="C9" s="10" t="s">
        <v>101</v>
      </c>
      <c r="D9" s="10" t="s">
        <v>100</v>
      </c>
      <c r="E9" s="15">
        <v>861</v>
      </c>
      <c r="F9" s="10" t="s">
        <v>52</v>
      </c>
      <c r="G9" s="10" t="s">
        <v>58</v>
      </c>
    </row>
    <row r="10" spans="1:11" x14ac:dyDescent="0.25">
      <c r="A10" s="31">
        <v>43591</v>
      </c>
      <c r="B10" s="46" t="s">
        <v>21</v>
      </c>
      <c r="C10" s="10" t="s">
        <v>62</v>
      </c>
      <c r="D10" s="28" t="s">
        <v>59</v>
      </c>
      <c r="E10" s="15">
        <v>35.799999999999997</v>
      </c>
      <c r="F10" s="10" t="s">
        <v>48</v>
      </c>
      <c r="G10" s="10" t="s">
        <v>48</v>
      </c>
    </row>
    <row r="11" spans="1:11" x14ac:dyDescent="0.25">
      <c r="A11" s="31">
        <v>43586</v>
      </c>
      <c r="B11" s="46" t="s">
        <v>24</v>
      </c>
      <c r="C11" s="10" t="s">
        <v>107</v>
      </c>
      <c r="D11" s="28" t="s">
        <v>82</v>
      </c>
      <c r="E11" s="15">
        <v>114.45</v>
      </c>
      <c r="F11" s="10" t="s">
        <v>93</v>
      </c>
      <c r="G11" s="10" t="s">
        <v>48</v>
      </c>
    </row>
    <row r="12" spans="1:11" x14ac:dyDescent="0.25">
      <c r="A12" s="31">
        <v>43602</v>
      </c>
      <c r="B12" s="46" t="s">
        <v>24</v>
      </c>
      <c r="C12" s="10" t="s">
        <v>108</v>
      </c>
      <c r="D12" s="28" t="s">
        <v>82</v>
      </c>
      <c r="E12" s="15">
        <v>-6</v>
      </c>
      <c r="F12" s="10" t="s">
        <v>48</v>
      </c>
      <c r="G12" s="10" t="s">
        <v>48</v>
      </c>
    </row>
  </sheetData>
  <sortState xmlns:xlrd2="http://schemas.microsoft.com/office/spreadsheetml/2017/richdata2" ref="A2:F5">
    <sortCondition ref="A1"/>
  </sortState>
  <dataValidations count="1">
    <dataValidation type="list" allowBlank="1" showInputMessage="1" showErrorMessage="1" sqref="B2:B1048576" xr:uid="{00000000-0002-0000-0100-000000000000}">
      <formula1>FeeCategory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G18" sqref="G18"/>
    </sheetView>
  </sheetViews>
  <sheetFormatPr defaultRowHeight="15" x14ac:dyDescent="0.25"/>
  <cols>
    <col min="1" max="1" width="10.7109375" style="22" bestFit="1" customWidth="1"/>
    <col min="2" max="2" width="18.85546875" style="46" customWidth="1"/>
    <col min="3" max="3" width="42.28515625" style="10" customWidth="1"/>
    <col min="4" max="4" width="30" style="28" customWidth="1"/>
    <col min="5" max="5" width="13.140625" style="15" customWidth="1"/>
    <col min="6" max="6" width="11.140625" style="10" customWidth="1"/>
    <col min="7" max="7" width="20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26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30">
        <v>43292</v>
      </c>
      <c r="B2" s="46" t="s">
        <v>24</v>
      </c>
      <c r="C2" s="10" t="s">
        <v>45</v>
      </c>
      <c r="D2" s="27" t="s">
        <v>46</v>
      </c>
      <c r="E2" s="41">
        <v>175</v>
      </c>
      <c r="F2" s="10" t="s">
        <v>47</v>
      </c>
      <c r="G2" s="29" t="s">
        <v>48</v>
      </c>
      <c r="I2" s="16">
        <f>'Fee Summary'!G4</f>
        <v>13650</v>
      </c>
      <c r="J2" s="18">
        <f>SUM(E:E)</f>
        <v>13733.55</v>
      </c>
      <c r="K2" s="17">
        <f>I2-J2</f>
        <v>-83.549999999999272</v>
      </c>
    </row>
    <row r="3" spans="1:11" x14ac:dyDescent="0.25">
      <c r="A3" s="30">
        <v>43369</v>
      </c>
      <c r="B3" s="46" t="s">
        <v>21</v>
      </c>
      <c r="C3" s="10" t="s">
        <v>60</v>
      </c>
      <c r="D3" s="27" t="s">
        <v>49</v>
      </c>
      <c r="E3" s="34">
        <v>511.74</v>
      </c>
      <c r="F3" s="10" t="s">
        <v>48</v>
      </c>
      <c r="G3" s="28" t="s">
        <v>48</v>
      </c>
    </row>
    <row r="4" spans="1:11" x14ac:dyDescent="0.25">
      <c r="A4" s="30">
        <v>43395</v>
      </c>
      <c r="B4" s="46" t="s">
        <v>23</v>
      </c>
      <c r="C4" s="10" t="s">
        <v>57</v>
      </c>
      <c r="D4" s="27" t="s">
        <v>63</v>
      </c>
      <c r="E4" s="34">
        <v>3220</v>
      </c>
      <c r="F4" s="10" t="s">
        <v>47</v>
      </c>
      <c r="G4" s="28" t="s">
        <v>47</v>
      </c>
    </row>
    <row r="5" spans="1:11" x14ac:dyDescent="0.25">
      <c r="A5" s="22">
        <v>43381</v>
      </c>
      <c r="B5" s="46" t="s">
        <v>23</v>
      </c>
      <c r="C5" s="10" t="s">
        <v>57</v>
      </c>
      <c r="D5" s="27" t="s">
        <v>63</v>
      </c>
      <c r="E5" s="15">
        <v>2988</v>
      </c>
      <c r="F5" s="10" t="s">
        <v>47</v>
      </c>
      <c r="G5" s="28" t="s">
        <v>47</v>
      </c>
    </row>
    <row r="6" spans="1:11" x14ac:dyDescent="0.25">
      <c r="A6" s="22">
        <v>43412</v>
      </c>
      <c r="B6" s="46" t="s">
        <v>26</v>
      </c>
      <c r="C6" s="10" t="s">
        <v>64</v>
      </c>
      <c r="D6" s="28" t="s">
        <v>65</v>
      </c>
      <c r="E6" s="15">
        <v>117.62</v>
      </c>
      <c r="F6" s="10" t="s">
        <v>47</v>
      </c>
      <c r="G6" s="28" t="s">
        <v>48</v>
      </c>
    </row>
    <row r="7" spans="1:11" x14ac:dyDescent="0.25">
      <c r="A7" s="30">
        <v>43418</v>
      </c>
      <c r="B7" s="46" t="s">
        <v>26</v>
      </c>
      <c r="C7" s="10" t="s">
        <v>66</v>
      </c>
      <c r="D7" s="27" t="s">
        <v>67</v>
      </c>
      <c r="E7" s="34">
        <v>72</v>
      </c>
      <c r="F7" s="10" t="s">
        <v>47</v>
      </c>
      <c r="G7" s="28" t="s">
        <v>48</v>
      </c>
    </row>
    <row r="8" spans="1:11" x14ac:dyDescent="0.25">
      <c r="A8" s="30">
        <v>43490</v>
      </c>
      <c r="B8" s="46" t="s">
        <v>21</v>
      </c>
      <c r="C8" s="10" t="s">
        <v>68</v>
      </c>
      <c r="D8" s="27" t="s">
        <v>69</v>
      </c>
      <c r="E8" s="34">
        <v>54</v>
      </c>
      <c r="F8" s="10" t="s">
        <v>47</v>
      </c>
      <c r="G8" s="28" t="s">
        <v>47</v>
      </c>
    </row>
    <row r="9" spans="1:11" x14ac:dyDescent="0.25">
      <c r="A9" s="22">
        <v>43532</v>
      </c>
      <c r="B9" s="46" t="s">
        <v>21</v>
      </c>
      <c r="C9" s="10" t="s">
        <v>81</v>
      </c>
      <c r="D9" s="28" t="s">
        <v>49</v>
      </c>
      <c r="E9" s="15">
        <v>25.88</v>
      </c>
      <c r="F9" s="10" t="s">
        <v>47</v>
      </c>
      <c r="G9" s="10" t="s">
        <v>48</v>
      </c>
    </row>
    <row r="10" spans="1:11" x14ac:dyDescent="0.25">
      <c r="A10" s="22">
        <v>43577</v>
      </c>
      <c r="B10" s="46" t="s">
        <v>21</v>
      </c>
      <c r="C10" s="10" t="s">
        <v>83</v>
      </c>
      <c r="D10" s="28" t="s">
        <v>44</v>
      </c>
      <c r="E10" s="15">
        <v>24.55</v>
      </c>
      <c r="F10" s="10" t="s">
        <v>47</v>
      </c>
      <c r="G10" s="10" t="s">
        <v>47</v>
      </c>
    </row>
    <row r="11" spans="1:11" x14ac:dyDescent="0.25">
      <c r="A11" s="22">
        <v>43570</v>
      </c>
      <c r="B11" s="46" t="s">
        <v>23</v>
      </c>
      <c r="C11" s="10" t="s">
        <v>57</v>
      </c>
      <c r="D11" s="27" t="s">
        <v>63</v>
      </c>
      <c r="E11" s="15">
        <v>2858</v>
      </c>
      <c r="F11" s="10" t="s">
        <v>47</v>
      </c>
      <c r="G11" s="10" t="s">
        <v>47</v>
      </c>
    </row>
    <row r="12" spans="1:11" x14ac:dyDescent="0.25">
      <c r="A12" s="30">
        <v>43553</v>
      </c>
      <c r="B12" s="46" t="s">
        <v>24</v>
      </c>
      <c r="C12" s="10" t="s">
        <v>85</v>
      </c>
      <c r="D12" s="27" t="s">
        <v>86</v>
      </c>
      <c r="E12" s="34">
        <v>28.56</v>
      </c>
      <c r="F12" s="10" t="s">
        <v>51</v>
      </c>
      <c r="G12" s="28" t="s">
        <v>48</v>
      </c>
    </row>
    <row r="13" spans="1:11" x14ac:dyDescent="0.25">
      <c r="A13" s="30">
        <v>43577</v>
      </c>
      <c r="B13" s="46" t="s">
        <v>21</v>
      </c>
      <c r="C13" s="10" t="s">
        <v>97</v>
      </c>
      <c r="D13" s="27" t="s">
        <v>96</v>
      </c>
      <c r="E13" s="35">
        <v>44.75</v>
      </c>
      <c r="F13" s="10" t="s">
        <v>47</v>
      </c>
      <c r="G13" s="28" t="s">
        <v>48</v>
      </c>
    </row>
    <row r="14" spans="1:11" x14ac:dyDescent="0.25">
      <c r="A14" s="30">
        <v>43346</v>
      </c>
      <c r="B14" s="46" t="s">
        <v>21</v>
      </c>
      <c r="C14" s="10" t="s">
        <v>102</v>
      </c>
      <c r="D14" s="27" t="s">
        <v>69</v>
      </c>
      <c r="E14" s="35">
        <v>27</v>
      </c>
      <c r="F14" s="10" t="s">
        <v>47</v>
      </c>
      <c r="G14" s="28" t="s">
        <v>48</v>
      </c>
    </row>
    <row r="15" spans="1:11" x14ac:dyDescent="0.25">
      <c r="A15" s="22">
        <v>43289</v>
      </c>
      <c r="B15" s="46" t="s">
        <v>21</v>
      </c>
      <c r="C15" s="10" t="s">
        <v>103</v>
      </c>
      <c r="D15" s="27" t="s">
        <v>69</v>
      </c>
      <c r="E15" s="35">
        <v>63.82</v>
      </c>
      <c r="F15" s="10" t="s">
        <v>104</v>
      </c>
      <c r="G15" s="28" t="s">
        <v>104</v>
      </c>
    </row>
    <row r="16" spans="1:11" x14ac:dyDescent="0.25">
      <c r="A16" s="22">
        <v>43602</v>
      </c>
      <c r="B16" s="46" t="s">
        <v>23</v>
      </c>
      <c r="C16" s="10" t="s">
        <v>57</v>
      </c>
      <c r="D16" s="27" t="s">
        <v>63</v>
      </c>
      <c r="E16" s="35">
        <v>3038</v>
      </c>
      <c r="F16" s="10" t="s">
        <v>47</v>
      </c>
      <c r="G16" s="28" t="s">
        <v>47</v>
      </c>
    </row>
    <row r="17" spans="1:7" x14ac:dyDescent="0.25">
      <c r="A17" s="22">
        <v>43583</v>
      </c>
      <c r="B17" s="46" t="s">
        <v>21</v>
      </c>
      <c r="C17" s="10" t="s">
        <v>68</v>
      </c>
      <c r="D17" s="27" t="s">
        <v>69</v>
      </c>
      <c r="E17" s="35">
        <v>55.5</v>
      </c>
      <c r="F17" s="10" t="s">
        <v>47</v>
      </c>
      <c r="G17" s="28" t="s">
        <v>47</v>
      </c>
    </row>
    <row r="18" spans="1:7" x14ac:dyDescent="0.25">
      <c r="A18" s="22">
        <v>43633</v>
      </c>
      <c r="B18" s="46" t="s">
        <v>24</v>
      </c>
      <c r="C18" s="10" t="s">
        <v>109</v>
      </c>
      <c r="D18" s="10" t="s">
        <v>110</v>
      </c>
      <c r="E18" s="15">
        <v>429.13</v>
      </c>
      <c r="F18" s="15" t="s">
        <v>47</v>
      </c>
      <c r="G18" s="10" t="s">
        <v>48</v>
      </c>
    </row>
    <row r="19" spans="1:7" x14ac:dyDescent="0.25">
      <c r="D19" s="27"/>
      <c r="E19" s="35"/>
      <c r="G19" s="28"/>
    </row>
    <row r="20" spans="1:7" x14ac:dyDescent="0.25">
      <c r="D20" s="27"/>
      <c r="E20" s="35"/>
    </row>
    <row r="21" spans="1:7" x14ac:dyDescent="0.25">
      <c r="D21" s="27"/>
      <c r="E21" s="35"/>
    </row>
    <row r="22" spans="1:7" x14ac:dyDescent="0.25">
      <c r="D22" s="27"/>
      <c r="E22" s="35"/>
    </row>
    <row r="23" spans="1:7" x14ac:dyDescent="0.25">
      <c r="D23" s="27"/>
      <c r="E23" s="35"/>
    </row>
    <row r="24" spans="1:7" x14ac:dyDescent="0.25">
      <c r="D24" s="27"/>
      <c r="E24" s="35"/>
      <c r="G24" s="28"/>
    </row>
    <row r="25" spans="1:7" x14ac:dyDescent="0.25">
      <c r="D25" s="27"/>
      <c r="E25" s="35"/>
    </row>
    <row r="26" spans="1:7" x14ac:dyDescent="0.25">
      <c r="D26" s="27"/>
      <c r="E26" s="35"/>
    </row>
    <row r="27" spans="1:7" x14ac:dyDescent="0.25">
      <c r="D27" s="27"/>
      <c r="E27" s="35"/>
    </row>
    <row r="28" spans="1:7" x14ac:dyDescent="0.25">
      <c r="A28" s="30"/>
      <c r="D28" s="27"/>
      <c r="E28" s="34"/>
      <c r="G28" s="28"/>
    </row>
    <row r="29" spans="1:7" x14ac:dyDescent="0.25">
      <c r="A29" s="37"/>
      <c r="D29" s="27"/>
      <c r="E29" s="34"/>
      <c r="G29" s="34"/>
    </row>
    <row r="30" spans="1:7" x14ac:dyDescent="0.25">
      <c r="A30" s="37"/>
      <c r="D30" s="27"/>
      <c r="E30" s="34"/>
      <c r="G30" s="34"/>
    </row>
    <row r="31" spans="1:7" x14ac:dyDescent="0.25">
      <c r="A31" s="37"/>
      <c r="D31" s="27"/>
      <c r="E31" s="34"/>
      <c r="G31" s="34"/>
    </row>
    <row r="32" spans="1:7" x14ac:dyDescent="0.25">
      <c r="A32" s="37"/>
      <c r="D32" s="27"/>
      <c r="E32" s="34"/>
      <c r="G32" s="34"/>
    </row>
    <row r="33" spans="1:7" x14ac:dyDescent="0.25">
      <c r="A33" s="37"/>
      <c r="D33" s="27"/>
      <c r="E33" s="34"/>
      <c r="G33" s="34"/>
    </row>
    <row r="34" spans="1:7" x14ac:dyDescent="0.25">
      <c r="A34" s="38"/>
      <c r="D34" s="27"/>
      <c r="E34" s="36"/>
    </row>
    <row r="35" spans="1:7" x14ac:dyDescent="0.25">
      <c r="A35" s="38"/>
      <c r="D35" s="27"/>
      <c r="E35" s="36"/>
    </row>
    <row r="36" spans="1:7" x14ac:dyDescent="0.25">
      <c r="A36" s="38"/>
      <c r="D36" s="27"/>
      <c r="E36" s="36"/>
    </row>
    <row r="37" spans="1:7" x14ac:dyDescent="0.25">
      <c r="A37" s="38"/>
      <c r="D37" s="27"/>
      <c r="E37" s="36"/>
    </row>
    <row r="38" spans="1:7" x14ac:dyDescent="0.25">
      <c r="A38" s="38"/>
      <c r="D38" s="27"/>
      <c r="E38" s="36"/>
    </row>
    <row r="39" spans="1:7" x14ac:dyDescent="0.25">
      <c r="A39" s="38"/>
      <c r="D39" s="27"/>
      <c r="E39" s="36"/>
    </row>
    <row r="42" spans="1:7" x14ac:dyDescent="0.25">
      <c r="G42" s="28"/>
    </row>
    <row r="43" spans="1:7" x14ac:dyDescent="0.25">
      <c r="G43" s="28"/>
    </row>
    <row r="44" spans="1:7" x14ac:dyDescent="0.25">
      <c r="G44" s="28"/>
    </row>
  </sheetData>
  <dataValidations count="1">
    <dataValidation type="list" allowBlank="1" showInputMessage="1" showErrorMessage="1" sqref="B2:B1048576" xr:uid="{00000000-0002-0000-0200-000000000000}">
      <formula1>FeeCategory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workbookViewId="0">
      <selection activeCell="A4" sqref="A4:G4"/>
    </sheetView>
  </sheetViews>
  <sheetFormatPr defaultRowHeight="15" x14ac:dyDescent="0.25"/>
  <cols>
    <col min="1" max="1" width="12.140625" style="22" customWidth="1"/>
    <col min="2" max="2" width="18.85546875" style="46" customWidth="1"/>
    <col min="3" max="3" width="42.28515625" style="10" customWidth="1"/>
    <col min="4" max="4" width="26.5703125" style="10" customWidth="1"/>
    <col min="5" max="5" width="13.42578125" style="15" customWidth="1"/>
    <col min="6" max="6" width="11.140625" style="10" customWidth="1"/>
    <col min="7" max="7" width="22.8554687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 t="s">
        <v>105</v>
      </c>
      <c r="B2" s="46" t="s">
        <v>21</v>
      </c>
      <c r="C2" s="10" t="s">
        <v>50</v>
      </c>
      <c r="D2" s="28" t="s">
        <v>49</v>
      </c>
      <c r="E2" s="15">
        <v>119.88</v>
      </c>
      <c r="F2" s="10" t="s">
        <v>51</v>
      </c>
      <c r="G2" s="10" t="s">
        <v>48</v>
      </c>
      <c r="I2" s="16">
        <f>'Fee Summary'!G5</f>
        <v>275</v>
      </c>
      <c r="J2" s="18">
        <f>SUM(E:E)</f>
        <v>229.45000000000002</v>
      </c>
      <c r="K2" s="17">
        <f>I2-J2</f>
        <v>45.549999999999983</v>
      </c>
    </row>
    <row r="3" spans="1:11" x14ac:dyDescent="0.25">
      <c r="A3" s="22">
        <v>43332</v>
      </c>
      <c r="B3" s="46" t="s">
        <v>21</v>
      </c>
      <c r="C3" s="10" t="s">
        <v>50</v>
      </c>
      <c r="D3" s="39" t="s">
        <v>49</v>
      </c>
      <c r="E3" s="23">
        <v>73.61</v>
      </c>
      <c r="F3" s="10" t="s">
        <v>51</v>
      </c>
      <c r="G3" s="28" t="s">
        <v>48</v>
      </c>
    </row>
    <row r="5" spans="1:11" x14ac:dyDescent="0.25">
      <c r="A5" s="22">
        <v>43549</v>
      </c>
      <c r="B5" s="46" t="s">
        <v>24</v>
      </c>
      <c r="C5" s="10" t="s">
        <v>84</v>
      </c>
      <c r="D5" s="39" t="s">
        <v>71</v>
      </c>
      <c r="E5" s="23">
        <v>35.96</v>
      </c>
      <c r="F5" s="10" t="s">
        <v>51</v>
      </c>
      <c r="G5" s="10" t="s">
        <v>48</v>
      </c>
    </row>
    <row r="6" spans="1:11" x14ac:dyDescent="0.25">
      <c r="D6" s="39"/>
      <c r="E6" s="23"/>
    </row>
    <row r="7" spans="1:11" x14ac:dyDescent="0.25">
      <c r="D7" s="39"/>
      <c r="E7" s="23"/>
    </row>
    <row r="8" spans="1:11" x14ac:dyDescent="0.25">
      <c r="D8" s="39"/>
      <c r="E8" s="33"/>
    </row>
    <row r="9" spans="1:11" x14ac:dyDescent="0.25">
      <c r="D9" s="39"/>
      <c r="E9" s="33"/>
    </row>
  </sheetData>
  <dataValidations count="1">
    <dataValidation type="list" allowBlank="1" showInputMessage="1" showErrorMessage="1" sqref="B2:B3 B5:B1048576" xr:uid="{00000000-0002-0000-0300-000000000000}">
      <formula1>FeeCategory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C16" sqref="C16"/>
    </sheetView>
  </sheetViews>
  <sheetFormatPr defaultRowHeight="15" x14ac:dyDescent="0.25"/>
  <cols>
    <col min="1" max="1" width="10.7109375" style="22" bestFit="1" customWidth="1"/>
    <col min="2" max="2" width="18.85546875" style="46" customWidth="1"/>
    <col min="3" max="3" width="42.28515625" style="10" customWidth="1"/>
    <col min="4" max="4" width="27.5703125" style="10" customWidth="1"/>
    <col min="5" max="5" width="10.5703125" style="15" customWidth="1"/>
    <col min="6" max="6" width="11.140625" style="10" customWidth="1"/>
    <col min="7" max="7" width="16.140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>
        <v>43489</v>
      </c>
      <c r="B2" s="46" t="s">
        <v>24</v>
      </c>
      <c r="C2" s="10" t="s">
        <v>70</v>
      </c>
      <c r="D2" s="39" t="s">
        <v>71</v>
      </c>
      <c r="E2" s="23">
        <v>149.35</v>
      </c>
      <c r="F2" s="10" t="s">
        <v>51</v>
      </c>
      <c r="G2" s="28" t="s">
        <v>48</v>
      </c>
      <c r="I2" s="16">
        <f>'Fee Summary'!G6</f>
        <v>475</v>
      </c>
      <c r="J2" s="18">
        <f>SUM(E:E)</f>
        <v>449.35</v>
      </c>
      <c r="K2" s="17">
        <f>I2-J2</f>
        <v>25.649999999999977</v>
      </c>
    </row>
    <row r="3" spans="1:11" x14ac:dyDescent="0.25">
      <c r="A3" s="22">
        <v>43634</v>
      </c>
      <c r="B3" s="46" t="s">
        <v>24</v>
      </c>
      <c r="C3" s="10" t="s">
        <v>112</v>
      </c>
      <c r="D3" s="10" t="s">
        <v>113</v>
      </c>
      <c r="E3" s="33">
        <v>300</v>
      </c>
      <c r="F3" s="10" t="s">
        <v>47</v>
      </c>
      <c r="G3" s="10" t="s">
        <v>48</v>
      </c>
    </row>
    <row r="4" spans="1:11" x14ac:dyDescent="0.25">
      <c r="E4" s="33"/>
    </row>
  </sheetData>
  <dataValidations count="1">
    <dataValidation type="list" allowBlank="1" showInputMessage="1" showErrorMessage="1" sqref="B2:B1048576" xr:uid="{00000000-0002-0000-0400-000000000000}">
      <formula1>FeeCategory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workbookViewId="0">
      <selection activeCell="A6" sqref="A6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>
        <v>43560</v>
      </c>
      <c r="B2" s="46" t="s">
        <v>24</v>
      </c>
      <c r="C2" s="10" t="s">
        <v>87</v>
      </c>
      <c r="D2" s="10" t="s">
        <v>49</v>
      </c>
      <c r="E2" s="15">
        <v>79.06</v>
      </c>
      <c r="F2" s="10" t="s">
        <v>89</v>
      </c>
      <c r="G2" s="10" t="s">
        <v>48</v>
      </c>
      <c r="I2" s="16">
        <f>'Fee Summary'!G7</f>
        <v>810</v>
      </c>
      <c r="J2" s="18">
        <f>SUM(E:E)</f>
        <v>797.07999999999993</v>
      </c>
      <c r="K2" s="17">
        <f>I2-J2</f>
        <v>12.920000000000073</v>
      </c>
    </row>
    <row r="3" spans="1:11" x14ac:dyDescent="0.25">
      <c r="A3" s="22">
        <v>43560</v>
      </c>
      <c r="B3" s="46" t="s">
        <v>24</v>
      </c>
      <c r="C3" s="10" t="s">
        <v>88</v>
      </c>
      <c r="D3" s="10" t="s">
        <v>49</v>
      </c>
      <c r="E3" s="15">
        <v>116.95</v>
      </c>
      <c r="F3" s="10" t="s">
        <v>89</v>
      </c>
      <c r="G3" s="10" t="s">
        <v>48</v>
      </c>
    </row>
    <row r="4" spans="1:11" x14ac:dyDescent="0.25">
      <c r="A4" s="22">
        <v>43560</v>
      </c>
      <c r="B4" s="46" t="s">
        <v>21</v>
      </c>
      <c r="C4" s="10" t="s">
        <v>90</v>
      </c>
      <c r="D4" s="10" t="s">
        <v>71</v>
      </c>
      <c r="E4" s="15">
        <v>28.67</v>
      </c>
      <c r="F4" s="10" t="s">
        <v>89</v>
      </c>
      <c r="G4" s="10" t="s">
        <v>48</v>
      </c>
    </row>
    <row r="5" spans="1:11" x14ac:dyDescent="0.25">
      <c r="A5" s="22">
        <v>43560</v>
      </c>
      <c r="B5" s="46" t="s">
        <v>21</v>
      </c>
      <c r="C5" s="10" t="s">
        <v>91</v>
      </c>
      <c r="D5" s="10" t="s">
        <v>65</v>
      </c>
      <c r="E5" s="15">
        <v>572.4</v>
      </c>
      <c r="F5" s="10" t="s">
        <v>89</v>
      </c>
      <c r="G5" s="10" t="s">
        <v>48</v>
      </c>
    </row>
  </sheetData>
  <dataValidations count="1">
    <dataValidation type="list" allowBlank="1" showInputMessage="1" showErrorMessage="1" sqref="B2:B1048576" xr:uid="{00000000-0002-0000-0500-000000000000}">
      <formula1>FeeCategory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"/>
  <sheetViews>
    <sheetView workbookViewId="0">
      <selection activeCell="H13" sqref="H13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>
        <v>43593</v>
      </c>
      <c r="B2" s="46" t="s">
        <v>24</v>
      </c>
      <c r="C2" s="10" t="s">
        <v>106</v>
      </c>
      <c r="D2" s="10" t="s">
        <v>71</v>
      </c>
      <c r="E2" s="15">
        <v>471.15</v>
      </c>
      <c r="F2" s="10" t="s">
        <v>51</v>
      </c>
      <c r="G2" s="10" t="s">
        <v>48</v>
      </c>
      <c r="I2" s="16">
        <f>'Fee Summary'!G8</f>
        <v>575</v>
      </c>
      <c r="J2" s="18">
        <f>SUM(E:E)</f>
        <v>471.15</v>
      </c>
      <c r="K2" s="17">
        <f>I2-J2</f>
        <v>103.85000000000002</v>
      </c>
    </row>
  </sheetData>
  <dataValidations count="1">
    <dataValidation type="list" allowBlank="1" showInputMessage="1" showErrorMessage="1" sqref="B2:B1048576" xr:uid="{00000000-0002-0000-0600-000000000000}">
      <formula1>FeeCategory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workbookViewId="0">
      <selection activeCell="C15" sqref="C15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A2" s="22">
        <v>43493</v>
      </c>
      <c r="B2" s="46" t="s">
        <v>21</v>
      </c>
      <c r="C2" s="10" t="s">
        <v>72</v>
      </c>
      <c r="D2" s="10" t="s">
        <v>56</v>
      </c>
      <c r="E2" s="15">
        <v>42.5</v>
      </c>
      <c r="F2" s="10" t="s">
        <v>47</v>
      </c>
      <c r="G2" s="10" t="s">
        <v>48</v>
      </c>
      <c r="I2" s="16">
        <f>'Fee Summary'!G9</f>
        <v>375</v>
      </c>
      <c r="J2" s="18">
        <f>SUM(E:E)</f>
        <v>403.02</v>
      </c>
      <c r="K2" s="17">
        <f>I2-J2</f>
        <v>-28.019999999999982</v>
      </c>
    </row>
    <row r="3" spans="1:11" x14ac:dyDescent="0.25">
      <c r="A3" s="22">
        <v>43504</v>
      </c>
      <c r="B3" s="46" t="s">
        <v>24</v>
      </c>
      <c r="C3" s="10" t="s">
        <v>73</v>
      </c>
      <c r="D3" s="10" t="s">
        <v>74</v>
      </c>
      <c r="E3" s="15">
        <v>49.97</v>
      </c>
      <c r="F3" s="10" t="s">
        <v>47</v>
      </c>
      <c r="G3" s="10" t="s">
        <v>48</v>
      </c>
    </row>
    <row r="4" spans="1:11" x14ac:dyDescent="0.25">
      <c r="A4" s="22">
        <v>43518</v>
      </c>
      <c r="B4" s="46" t="s">
        <v>24</v>
      </c>
      <c r="C4" s="10" t="s">
        <v>80</v>
      </c>
      <c r="D4" s="10" t="s">
        <v>74</v>
      </c>
      <c r="E4" s="15">
        <v>53.98</v>
      </c>
      <c r="F4" s="10" t="s">
        <v>47</v>
      </c>
      <c r="G4" s="10" t="s">
        <v>48</v>
      </c>
    </row>
    <row r="5" spans="1:11" x14ac:dyDescent="0.25">
      <c r="A5" s="22">
        <v>43633</v>
      </c>
      <c r="B5" s="46" t="s">
        <v>24</v>
      </c>
      <c r="C5" s="10" t="s">
        <v>111</v>
      </c>
      <c r="D5" s="10" t="s">
        <v>74</v>
      </c>
      <c r="E5" s="15">
        <v>256.57</v>
      </c>
      <c r="F5" s="10" t="s">
        <v>47</v>
      </c>
      <c r="G5" s="10" t="s">
        <v>48</v>
      </c>
    </row>
  </sheetData>
  <dataValidations count="1">
    <dataValidation type="list" allowBlank="1" showInputMessage="1" showErrorMessage="1" sqref="B2:B1048576" xr:uid="{00000000-0002-0000-0700-000000000000}">
      <formula1>FeeCategory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"/>
  <sheetViews>
    <sheetView workbookViewId="0">
      <selection activeCell="I2" sqref="I2"/>
    </sheetView>
  </sheetViews>
  <sheetFormatPr defaultRowHeight="15" x14ac:dyDescent="0.25"/>
  <cols>
    <col min="1" max="1" width="9.7109375" style="22" bestFit="1" customWidth="1"/>
    <col min="2" max="2" width="18.85546875" style="46" customWidth="1"/>
    <col min="3" max="3" width="42.28515625" style="10" customWidth="1"/>
    <col min="4" max="4" width="23.140625" style="10" customWidth="1"/>
    <col min="5" max="5" width="10.5703125" style="15" customWidth="1"/>
    <col min="6" max="6" width="11.140625" style="10" customWidth="1"/>
    <col min="7" max="7" width="11.28515625" style="10" customWidth="1"/>
    <col min="9" max="9" width="12.42578125" customWidth="1"/>
    <col min="10" max="10" width="11.140625" customWidth="1"/>
    <col min="11" max="11" width="11.85546875" customWidth="1"/>
  </cols>
  <sheetData>
    <row r="1" spans="1:11" ht="15.75" thickBot="1" x14ac:dyDescent="0.3">
      <c r="A1" s="21" t="s">
        <v>15</v>
      </c>
      <c r="B1" s="45" t="s">
        <v>27</v>
      </c>
      <c r="C1" s="8" t="s">
        <v>16</v>
      </c>
      <c r="D1" s="8" t="s">
        <v>17</v>
      </c>
      <c r="E1" s="18" t="s">
        <v>18</v>
      </c>
      <c r="F1" s="8" t="s">
        <v>19</v>
      </c>
      <c r="G1" s="8" t="s">
        <v>20</v>
      </c>
      <c r="I1" s="8" t="s">
        <v>12</v>
      </c>
      <c r="J1" s="8" t="s">
        <v>13</v>
      </c>
      <c r="K1" s="8" t="s">
        <v>14</v>
      </c>
    </row>
    <row r="2" spans="1:11" ht="15.75" thickBot="1" x14ac:dyDescent="0.3">
      <c r="I2" s="16">
        <f>'Fee Summary'!G10</f>
        <v>0</v>
      </c>
      <c r="J2" s="18">
        <f>SUM(E:E)</f>
        <v>0</v>
      </c>
      <c r="K2" s="17">
        <f>I2-J2</f>
        <v>0</v>
      </c>
    </row>
  </sheetData>
  <dataValidations count="1">
    <dataValidation type="list" allowBlank="1" showInputMessage="1" showErrorMessage="1" sqref="B2:B1048576" xr:uid="{00000000-0002-0000-0800-000000000000}">
      <formula1>FeeCategory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Fee Summary</vt:lpstr>
      <vt:lpstr>ASTR 161</vt:lpstr>
      <vt:lpstr>GEOL 121</vt:lpstr>
      <vt:lpstr>GEOL 122</vt:lpstr>
      <vt:lpstr>GEOL 123</vt:lpstr>
      <vt:lpstr>GEOL 305</vt:lpstr>
      <vt:lpstr>GEOL 321</vt:lpstr>
      <vt:lpstr>GEOL 333</vt:lpstr>
      <vt:lpstr>GEOL 410</vt:lpstr>
      <vt:lpstr>GEOL 415</vt:lpstr>
      <vt:lpstr>GEOL 443</vt:lpstr>
      <vt:lpstr>GEOL 515</vt:lpstr>
      <vt:lpstr>FeeCatagories</vt:lpstr>
      <vt:lpstr>FeeCategory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edmons</dc:creator>
  <cp:lastModifiedBy>Wilson, Heather S.</cp:lastModifiedBy>
  <dcterms:created xsi:type="dcterms:W3CDTF">2013-03-01T13:33:38Z</dcterms:created>
  <dcterms:modified xsi:type="dcterms:W3CDTF">2025-01-15T14:06:32Z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