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Rvital\Downloads\"/>
    </mc:Choice>
  </mc:AlternateContent>
  <xr:revisionPtr revIDLastSave="0" documentId="8_{EF7F7BFD-E80B-415B-9645-9755B18CBEC0}" xr6:coauthVersionLast="47" xr6:coauthVersionMax="47" xr10:uidLastSave="{00000000-0000-0000-0000-000000000000}"/>
  <bookViews>
    <workbookView xWindow="-120" yWindow="-120" windowWidth="38640" windowHeight="21120" xr2:uid="{A82A5CE8-F7CC-4A80-AE8C-50386BEA240B}"/>
  </bookViews>
  <sheets>
    <sheet name="Fall 2024" sheetId="1" r:id="rId1"/>
    <sheet name="Spring 2025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2" l="1"/>
  <c r="M40" i="2"/>
  <c r="M40" i="1"/>
  <c r="C49" i="1"/>
  <c r="D40" i="2"/>
  <c r="P10" i="2"/>
  <c r="F40" i="2"/>
  <c r="R40" i="2"/>
  <c r="P40" i="2"/>
  <c r="O40" i="2"/>
  <c r="J40" i="2"/>
  <c r="H40" i="2"/>
  <c r="B40" i="2"/>
  <c r="P31" i="2"/>
  <c r="P32" i="2"/>
  <c r="P33" i="2"/>
  <c r="P34" i="2"/>
  <c r="P35" i="2"/>
  <c r="P36" i="2"/>
  <c r="P37" i="2"/>
  <c r="P38" i="2"/>
  <c r="P9" i="2"/>
  <c r="P11" i="2"/>
  <c r="P12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8" i="2"/>
  <c r="P29" i="2"/>
  <c r="P30" i="2"/>
  <c r="P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7" i="2"/>
  <c r="O40" i="1"/>
  <c r="P40" i="1"/>
  <c r="R40" i="1"/>
  <c r="L40" i="1"/>
  <c r="J40" i="1"/>
  <c r="H40" i="1"/>
  <c r="F40" i="1"/>
  <c r="D40" i="1"/>
  <c r="B40" i="1"/>
</calcChain>
</file>

<file path=xl/sharedStrings.xml><?xml version="1.0" encoding="utf-8"?>
<sst xmlns="http://schemas.openxmlformats.org/spreadsheetml/2006/main" count="547" uniqueCount="282">
  <si>
    <t xml:space="preserve">FALL 2024 COMMUNITY IMPACT REPORT </t>
  </si>
  <si>
    <t xml:space="preserve">PLEASE NOTE: The data provided below is self-reported. Chapters may have completed more than what is listed. </t>
  </si>
  <si>
    <t>MEMBERSHIP</t>
  </si>
  <si>
    <t xml:space="preserve">DEVELOPMENT </t>
  </si>
  <si>
    <t xml:space="preserve">SOCIAL IMPACT </t>
  </si>
  <si>
    <t>Organization</t>
  </si>
  <si>
    <t>Number of active members Included</t>
  </si>
  <si>
    <t>Council </t>
  </si>
  <si>
    <t># of Health &amp; Wellness programs</t>
  </si>
  <si>
    <t>The type(s) Health &amp; Wellness program(s) chapters completed</t>
  </si>
  <si>
    <t># of risk &amp; harm reduction programs </t>
  </si>
  <si>
    <t>The type(s) of Risk Management program(s) chapters completed</t>
  </si>
  <si>
    <t># of Diversity &amp; Inclusion programs</t>
  </si>
  <si>
    <t>The type(s) of Diversity &amp; Inclusion program(s) chapters completed</t>
  </si>
  <si>
    <t># of professional development programs </t>
  </si>
  <si>
    <t>The type(s) of Professional Development program(s) chapters completed</t>
  </si>
  <si>
    <t>Community Service total hours</t>
  </si>
  <si>
    <t>Community service  hours per member</t>
  </si>
  <si>
    <t xml:space="preserve">List the locations where the service was completed </t>
  </si>
  <si>
    <t>Total amount raised </t>
  </si>
  <si>
    <t>Dollars raised per member </t>
  </si>
  <si>
    <t>List the names of organizations that the chapter donated money / in kind donations to</t>
  </si>
  <si>
    <t># of members with campus jobs or a part of other student organizations </t>
  </si>
  <si>
    <t>Alpha Epsilon Pi</t>
  </si>
  <si>
    <t>Interfraternity council</t>
  </si>
  <si>
    <t>Physical Health, Mental Health</t>
  </si>
  <si>
    <t>Anti-hazing</t>
  </si>
  <si>
    <t>Religion</t>
  </si>
  <si>
    <t xml:space="preserve">Interviewing </t>
  </si>
  <si>
    <t>Suicide Prevention, Save a Child's Heart, Walk to Remember, Breast Cancer, Sukkah Building</t>
  </si>
  <si>
    <t>Save a Child's Heart, Flea Market Fundraiser</t>
  </si>
  <si>
    <t>Alpha Gamma Delta</t>
  </si>
  <si>
    <t xml:space="preserve">Panhellenic Association </t>
  </si>
  <si>
    <t>ability</t>
  </si>
  <si>
    <t>Baltimore Hunger Project</t>
  </si>
  <si>
    <t>Alpha Kappa Alpha Sorority, Inc.</t>
  </si>
  <si>
    <t xml:space="preserve">National Pan-Hellenic Council </t>
  </si>
  <si>
    <t>Physical Health</t>
  </si>
  <si>
    <t>n/a</t>
  </si>
  <si>
    <t>Race and ethnicity</t>
  </si>
  <si>
    <t>Professionalism</t>
  </si>
  <si>
    <t>Breast cancer walk, Manna House, Meals on Wheels, Youth Leadership Institue</t>
  </si>
  <si>
    <t>American Cancer Society</t>
  </si>
  <si>
    <t>Alpha Kappa Psi</t>
  </si>
  <si>
    <t xml:space="preserve">Independent Greek Council </t>
  </si>
  <si>
    <t>N/A</t>
  </si>
  <si>
    <t>public speaking / communication, networking</t>
  </si>
  <si>
    <t>Breast Cancer Awareness Foundation</t>
  </si>
  <si>
    <t>Alpha Omicron Pi</t>
  </si>
  <si>
    <t>Event saftey protocal</t>
  </si>
  <si>
    <t>vision planning</t>
  </si>
  <si>
    <t>Arthritis Foundation</t>
  </si>
  <si>
    <t>Alpha Phi</t>
  </si>
  <si>
    <t>Mental Health</t>
  </si>
  <si>
    <t>American Heart Association</t>
  </si>
  <si>
    <t>Alpha Sigma Phi</t>
  </si>
  <si>
    <t>Emotional  Health, Mental Health</t>
  </si>
  <si>
    <t>Anti-hazing, Alcohol Awarness, drug use</t>
  </si>
  <si>
    <t>Race and ethnicity, ability, socio-economics</t>
  </si>
  <si>
    <t>Interviewing , resume writing</t>
  </si>
  <si>
    <t>Angel Park</t>
  </si>
  <si>
    <t>RAINN, Swim Across America</t>
  </si>
  <si>
    <t>Alpha Sigma Rho</t>
  </si>
  <si>
    <t xml:space="preserve">Multicultural Greek Council </t>
  </si>
  <si>
    <t>Physical Health, emotional health, mental health</t>
  </si>
  <si>
    <t>Consent, Allyship</t>
  </si>
  <si>
    <t>Race and ethnicity, socio-economics</t>
  </si>
  <si>
    <t>personal finance, job searching, networking</t>
  </si>
  <si>
    <t>NOCC, AACC Gardening, TTS Musubi, Art with a Heart,</t>
  </si>
  <si>
    <t>National Ovarian Cancer Coalition, Inc.</t>
  </si>
  <si>
    <t>Alpha Xi Delta</t>
  </si>
  <si>
    <t xml:space="preserve">Alcohol awarenes, event saftety, social media management </t>
  </si>
  <si>
    <t>The Hub, SPCA, Baltimore Food bank, CASA</t>
  </si>
  <si>
    <t>Alpha Xi Delta foundation</t>
  </si>
  <si>
    <t>Chi Phi</t>
  </si>
  <si>
    <t>Alcohol awareness</t>
  </si>
  <si>
    <t xml:space="preserve">resume writing </t>
  </si>
  <si>
    <t>AXiD Football FrenXI, CAW to Action, Campus Move-in Crew, Jam Squad, Cardz for Kidz</t>
  </si>
  <si>
    <t>AXiD Football FrenXI</t>
  </si>
  <si>
    <t>Delta Delta Delta</t>
  </si>
  <si>
    <t>Alcohol awareness, eveny saftey protocal</t>
  </si>
  <si>
    <t>Race and ethnicity, ability</t>
  </si>
  <si>
    <t>personal finance</t>
  </si>
  <si>
    <t>TigerThon, The Hub</t>
  </si>
  <si>
    <t>St. Judes</t>
  </si>
  <si>
    <t>Delta Phi Epsilon</t>
  </si>
  <si>
    <t>job searching</t>
  </si>
  <si>
    <t>Cystic Fibrosis Foundation</t>
  </si>
  <si>
    <t>Delta Sigma Theta Sorority, Inc.</t>
  </si>
  <si>
    <t>Emotional  Health</t>
  </si>
  <si>
    <t>Confessions 1913: Black Mental Health 101 , I Will Destigmatize: firepit</t>
  </si>
  <si>
    <t>World AIDS Day</t>
  </si>
  <si>
    <t>Know your ballot</t>
  </si>
  <si>
    <t>Baltimore Hunger Project, Thanksgiving community Outreach, associated black charities) Cookout, Cards for St Judes Hospital  , EPIC-SMVI Community Service</t>
  </si>
  <si>
    <t>Lupus Foundation of America</t>
  </si>
  <si>
    <t>Hermandad de Sigma Iota Alpha</t>
  </si>
  <si>
    <t>Physical Health, emotional health, Sexual health</t>
  </si>
  <si>
    <t>Narcan certification</t>
  </si>
  <si>
    <t>The Hub, Love in the Trenches, Toys for Tots, Cardz for Kidz, Glenmount Elementary and Middle School</t>
  </si>
  <si>
    <t>One Heartland</t>
  </si>
  <si>
    <t>Kappa Delta</t>
  </si>
  <si>
    <t>Girl Scouts, Horizon Camp, Cool Kids Campaign</t>
  </si>
  <si>
    <t>The Family Tree of Baltimore (PCAA)</t>
  </si>
  <si>
    <t>Kappa Delta Rho</t>
  </si>
  <si>
    <t>networking</t>
  </si>
  <si>
    <t>Tree planting, trunk or treat</t>
  </si>
  <si>
    <t>B+ Foundation</t>
  </si>
  <si>
    <t>Kappa Kappa Psi</t>
  </si>
  <si>
    <t>job searching, public speaking</t>
  </si>
  <si>
    <t>TU Marching Band</t>
  </si>
  <si>
    <t>Lambda Theta Alpha</t>
  </si>
  <si>
    <t>Suicide Prevention, Love in the Trenches, LASO, SGA Breast Cancer Awareness</t>
  </si>
  <si>
    <t>None</t>
  </si>
  <si>
    <t>Lambda Theta Phi</t>
  </si>
  <si>
    <t>Bystander intervention</t>
  </si>
  <si>
    <t>Food drive, Cardz for Kidz, SGA</t>
  </si>
  <si>
    <t>Lighthouse Inc</t>
  </si>
  <si>
    <t>Phi Beta Sigma Fraternity, Inc.</t>
  </si>
  <si>
    <t>Student Helpers for Joe Cans celebration, Brightview Senior Living, Capstone Community Service Move-in Crew, Health Fair</t>
  </si>
  <si>
    <t>NPHC toy drive</t>
  </si>
  <si>
    <t>Phi Kappa Psi</t>
  </si>
  <si>
    <t>Physical Health, Emotional Health</t>
  </si>
  <si>
    <t>Microsoft Platform Training</t>
  </si>
  <si>
    <t>Sweep the Creek, Eastern Family Resource Center, Charm City Run</t>
  </si>
  <si>
    <t>Movember</t>
  </si>
  <si>
    <t>Phi Mu</t>
  </si>
  <si>
    <t>Community Christian Church, Johns Hopkins</t>
  </si>
  <si>
    <t>Childrens Miracle Network Hospitals</t>
  </si>
  <si>
    <t>Phi Mu Alpha</t>
  </si>
  <si>
    <t>Baltimore County Public schools, MMBA</t>
  </si>
  <si>
    <t>Phi Sigma Pi</t>
  </si>
  <si>
    <t>professional attire</t>
  </si>
  <si>
    <t>Festival of trees, Teachers for Towson, Baltimore Humane Society, Food Recovery Network, BARCS</t>
  </si>
  <si>
    <t>Save a Child's Heart</t>
  </si>
  <si>
    <t>Pi Kappa Alpha</t>
  </si>
  <si>
    <t>Dangers of Drug Use and OD</t>
  </si>
  <si>
    <t xml:space="preserve">resume writing, public speaking </t>
  </si>
  <si>
    <t>Blessed Sacrament Church</t>
  </si>
  <si>
    <t>Johns Hopkins Burn Trauma Center</t>
  </si>
  <si>
    <t>Sigma Chi</t>
  </si>
  <si>
    <t>drug use prevention</t>
  </si>
  <si>
    <t>Baltimore Marathon, Lake Roland Cleanup, Loch Raven Cleanup</t>
  </si>
  <si>
    <t>Huntsman Cancer Foundation</t>
  </si>
  <si>
    <t>Sigma Gamma Rho Sorority, Inc</t>
  </si>
  <si>
    <t>Sexual Health</t>
  </si>
  <si>
    <t>Mental Health Discussion</t>
  </si>
  <si>
    <t>Book bag drive, we're expecting diaper and wipes donations, garden community service</t>
  </si>
  <si>
    <t>Tau Beta Sigma</t>
  </si>
  <si>
    <t>Alcohol awarenes, Event saftey protocals</t>
  </si>
  <si>
    <t>Race and ethnicity, Ability</t>
  </si>
  <si>
    <t>Theta Chi</t>
  </si>
  <si>
    <t>Anti-hazing, Alcohol Awareness, Saftey Protocal</t>
  </si>
  <si>
    <t>Senior Dog Sanctuary, USO</t>
  </si>
  <si>
    <t xml:space="preserve">USO </t>
  </si>
  <si>
    <t>Zeta Beta Tau</t>
  </si>
  <si>
    <t>TigerTHON, Gift of Life, Red Cross, Be the Match, Get on the Ball, Hygiene Drive</t>
  </si>
  <si>
    <t>CMNH, FTK</t>
  </si>
  <si>
    <t>Zeta Phi Beta Sorority, Inc</t>
  </si>
  <si>
    <t>self defense</t>
  </si>
  <si>
    <t>Walk A Mile in My ShoeZ</t>
  </si>
  <si>
    <t>Giving Tuesday</t>
  </si>
  <si>
    <t>Zeta Tau Alpha</t>
  </si>
  <si>
    <t>Project Linus, Hussman Center, Girls Love Mail</t>
  </si>
  <si>
    <t>Breast Cancer Research Foundation</t>
  </si>
  <si>
    <t>COMMUNITY TOTALS</t>
  </si>
  <si>
    <t xml:space="preserve">Members included </t>
  </si>
  <si>
    <t>Health &amp; Wellness Programs</t>
  </si>
  <si>
    <t>Risk &amp; Harm Programs</t>
  </si>
  <si>
    <t>Diversity &amp; Inclusion Programs</t>
  </si>
  <si>
    <t>Career and Life Skills Programs</t>
  </si>
  <si>
    <t>Service hours</t>
  </si>
  <si>
    <t>Hours per Members</t>
  </si>
  <si>
    <t>Donated</t>
  </si>
  <si>
    <t xml:space="preserve">Donated per member </t>
  </si>
  <si>
    <t xml:space="preserve">Members involved in non-fraternal co-curricular expereinces </t>
  </si>
  <si>
    <t xml:space="preserve">SPRING 2025 COMMUNITY IMPACT REPORT </t>
  </si>
  <si>
    <t>PLEASE NOTE: The data provided below is self-reported. Chapters may have completed more than what is listed.</t>
  </si>
  <si>
    <t>Interviewing</t>
  </si>
  <si>
    <t>Tigethon, ImpactTU, Into the Darkness walk, Gift of Life</t>
  </si>
  <si>
    <t>American Red Cross, Repair the World Fund, AEPis Philantropy Foundation, Miracle Network Dance Marathon</t>
  </si>
  <si>
    <t>recruitment / intake education</t>
  </si>
  <si>
    <t>Gender and sexuality</t>
  </si>
  <si>
    <t>resume writing</t>
  </si>
  <si>
    <t>Tigerthon, St Demetrios Greek Church, Baltimore Hunger Project, Ray of Hope</t>
  </si>
  <si>
    <t>Alpha Gamma Delta Foundation</t>
  </si>
  <si>
    <t>Alpha Kappa Alpha Sorority Inc.</t>
  </si>
  <si>
    <t>Bylaws education</t>
  </si>
  <si>
    <t>Race and ethnicity, Gender and sexuality</t>
  </si>
  <si>
    <t xml:space="preserve">personal finance, Networking, </t>
  </si>
  <si>
    <t>Our Daily Bread, Maryland Food Bank, Hannah Moore Emergency Shelter, Sarah's Hope Family Shelter</t>
  </si>
  <si>
    <t xml:space="preserve">Anti-hazing,  Meet the brothers, </t>
  </si>
  <si>
    <t>Race and ethnicity, Socio-economic</t>
  </si>
  <si>
    <t>Job searching, public speaking, networking</t>
  </si>
  <si>
    <t>Can donation, card making, Black panel, park clean up</t>
  </si>
  <si>
    <t>American Red Cross</t>
  </si>
  <si>
    <t>Anti-hazing, Recruitment/Intake education</t>
  </si>
  <si>
    <t>Tigerthon, Dog Toy making, Clean up, Dog walking</t>
  </si>
  <si>
    <t>Bystander intervention, Event Saftey, Bylaws</t>
  </si>
  <si>
    <t>Socio-economic</t>
  </si>
  <si>
    <t xml:space="preserve">dress or attire, public speaking, </t>
  </si>
  <si>
    <t>Blessed Sacrament Church, Wiltondale pool, Goucher College, Maryland Zoo</t>
  </si>
  <si>
    <t>Formal Chapter Etiquette</t>
  </si>
  <si>
    <t>Angel Park Clean up, Loch Raven Reservoir, Impact TU</t>
  </si>
  <si>
    <t>Shatterproof, Active Minds, Home for our troops, Children's Miracle Network</t>
  </si>
  <si>
    <t xml:space="preserve">Alpha Sigma Rho </t>
  </si>
  <si>
    <t>Physical Health, Emotional Health, Mental Health</t>
  </si>
  <si>
    <t>Interest meeting</t>
  </si>
  <si>
    <t>Caption Request, Feed the Avenue, Cards for kids, Blankets for refugee</t>
  </si>
  <si>
    <t>Asian Arts Culutre Center</t>
  </si>
  <si>
    <t>Cultural Diversity</t>
  </si>
  <si>
    <t>dress or attire</t>
  </si>
  <si>
    <t>Red Cross, Tigerthon, The HUB, Food Bank, Arundel Middle School</t>
  </si>
  <si>
    <t>Kindly Hearts Initiative</t>
  </si>
  <si>
    <t>what to post on social media</t>
  </si>
  <si>
    <t>scholarship presentation</t>
  </si>
  <si>
    <t xml:space="preserve">Tigerthon, Impact TU, Girls on the Run, GBMC </t>
  </si>
  <si>
    <t>St. Jude</t>
  </si>
  <si>
    <t>ImpactTU, Tigerthon, Baltimore Hunger Project, St Agnes</t>
  </si>
  <si>
    <t>Delta Phi Epsilon educational foundation</t>
  </si>
  <si>
    <t>resume writing, personal finance</t>
  </si>
  <si>
    <t xml:space="preserve">Columbia Training Center;  Cool Kids Campaign, Maryland Book Bank, Woman of Valor,  Decision Day West Haven HighSchool
</t>
  </si>
  <si>
    <t>Hermandad de Sigma Iota Alpha, Inc.</t>
  </si>
  <si>
    <t xml:space="preserve">recruitment / intake education, Interest meeting, </t>
  </si>
  <si>
    <t>Race and ethnicity, socio-economic, immigration</t>
  </si>
  <si>
    <t>life after college</t>
  </si>
  <si>
    <t xml:space="preserve">Food distubution, Latino Social Justice Circle, KYR Canvassing </t>
  </si>
  <si>
    <t xml:space="preserve">Children International  </t>
  </si>
  <si>
    <t>Budget training</t>
  </si>
  <si>
    <t xml:space="preserve">ImpactTU, Girl Scouts, MD Book Bank, Tigerthon, </t>
  </si>
  <si>
    <t>Girl Scouts</t>
  </si>
  <si>
    <t>Emotional Health, Sexual Health</t>
  </si>
  <si>
    <t>Blue Water Baltimore, Maryland SPCA, Tigerthon</t>
  </si>
  <si>
    <t xml:space="preserve">Kappa Kappa Psi </t>
  </si>
  <si>
    <t>Physical Health, Emotional Health, Mental Health, Sexual Health</t>
  </si>
  <si>
    <t>Gender and sexuality, ability</t>
  </si>
  <si>
    <t>TU Band Set up/takedown, Audition Day, BCPS School Supplies</t>
  </si>
  <si>
    <t>TU Hub</t>
  </si>
  <si>
    <t>Lambda Theta Alpha Latin Sorority, Inc.</t>
  </si>
  <si>
    <t>Physical Health, Sexual Health</t>
  </si>
  <si>
    <t>Food insecurity</t>
  </si>
  <si>
    <t>Rock your sock fundraiser tabling, Impact TU</t>
  </si>
  <si>
    <t>Down Syndrom Assocation DE</t>
  </si>
  <si>
    <t>Lambda Theta Phi Latin Fratenity, Inc.</t>
  </si>
  <si>
    <t>Little Portion Farms, Maryland Food Bank, ImpactTU, Capitol Hills MLK Day</t>
  </si>
  <si>
    <t>Down Syndrome Association DE</t>
  </si>
  <si>
    <t>resume writing, personal finance, networking</t>
  </si>
  <si>
    <t>ImpactTU, Tigerthon, Harlem Lacrosse, Violet Pruning Party</t>
  </si>
  <si>
    <t>Time managment</t>
  </si>
  <si>
    <t>Towson Univesity Center for Fine Arts</t>
  </si>
  <si>
    <t>Baltimore Symphony Orchestra</t>
  </si>
  <si>
    <t xml:space="preserve">Phi Mu </t>
  </si>
  <si>
    <t>Race and ethnicity, Class</t>
  </si>
  <si>
    <t>Job searching, Internship, networking</t>
  </si>
  <si>
    <t>Miracle man, Miles for Miracle, TigerTHON</t>
  </si>
  <si>
    <t>John Hopkins Children's Center</t>
  </si>
  <si>
    <t>Phi Sigma Kappa</t>
  </si>
  <si>
    <t>Anti-hazing, Recruitment/Intake education, Risk Managent</t>
  </si>
  <si>
    <t>resume writing, Linkedin</t>
  </si>
  <si>
    <t>Food recovery at TU, Loch Raven Park Clean up</t>
  </si>
  <si>
    <t>ImpactTU, Ducketts Lane Elementary School, Baltimore Humane Society</t>
  </si>
  <si>
    <t>HOBY Youth Leadership</t>
  </si>
  <si>
    <t>Event Saftery, Bylaws</t>
  </si>
  <si>
    <t>Race and ethnicity, Religion</t>
  </si>
  <si>
    <t>Blessed Sacrament Church, Unified Flag Football</t>
  </si>
  <si>
    <t>Supply chains</t>
  </si>
  <si>
    <t>Sigma Gamma Rho Sorority Inc.</t>
  </si>
  <si>
    <t>Event saftey protocal, Bylaws Education</t>
  </si>
  <si>
    <t>resume writing, dress</t>
  </si>
  <si>
    <t>Concerned Black Women of Calvert County Conference, TU track meet</t>
  </si>
  <si>
    <t>Interviewing, personal finance</t>
  </si>
  <si>
    <t>ImpactTU, Leukemia tabling event, volunteer for TUIG KIDA Championships</t>
  </si>
  <si>
    <t>Leukemia &amp; Lymphoma Society , GBMC Walk-A-Mile-In-Their-Shoes</t>
  </si>
  <si>
    <t>Anti-hazing, Event Saftey Protocal,</t>
  </si>
  <si>
    <t>job searching, networking</t>
  </si>
  <si>
    <t xml:space="preserve"> Phi Beta Sigma Fraternity Inc.</t>
  </si>
  <si>
    <t>Zeta Phi Beta Sorority Inc.</t>
  </si>
  <si>
    <t>Bystander intervention, rectruitment/ intake education</t>
  </si>
  <si>
    <t>Race and ethnicity, gender and sexuality, Socio-economic</t>
  </si>
  <si>
    <t>Networking, CPR training</t>
  </si>
  <si>
    <t>Anti-hazing, bystander intervention</t>
  </si>
  <si>
    <t>Job Searching</t>
  </si>
  <si>
    <t>National Organization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</si>
</sst>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_([$$-409]* #,##0.00_);_([$$-409]* \(#,##0.00\);_([$$-409]* &quot;-&quot;??_);_(@_)"/>
    <numFmt numFmtId="165" formatCode="&quot;$&quot;#,##0.00"/>
  </numFmts>
  <fonts count="3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36"/>
      <color rgb="FF000000"/>
      <name val="Aptos Narrow"/>
      <scheme val="minor"/>
    </font>
    <font>
      <b/>
      <sz val="20"/>
      <color theme="0"/>
      <name val="Aptos Narrow"/>
      <family val="2"/>
      <scheme val="minor"/>
    </font>
    <font>
      <b/>
      <sz val="20"/>
      <color rgb="FFFFFFFF"/>
      <name val="Aptos Narrow"/>
      <scheme val="minor"/>
    </font>
    <font>
      <b/>
      <u/>
      <sz val="18"/>
      <color theme="1"/>
      <name val="Aptos Narrow"/>
      <family val="2"/>
      <scheme val="minor"/>
    </font>
    <font>
      <b/>
      <sz val="16"/>
      <color rgb="FFC00000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7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sz val="11"/>
      <color rgb="FF000000"/>
      <name val="Aptos Narrow"/>
      <family val="2"/>
    </font>
    <font>
      <b/>
      <sz val="36"/>
      <color rgb="FFFFFF00"/>
      <name val="Aptos Narrow"/>
      <scheme val="minor"/>
    </font>
    <font>
      <b/>
      <sz val="11"/>
      <color rgb="FF000000"/>
      <name val="Aptos Narrow"/>
    </font>
    <font>
      <sz val="11"/>
      <color rgb="FF242424"/>
      <name val="Aptos Narrow"/>
      <charset val="1"/>
    </font>
    <font>
      <sz val="12"/>
      <color rgb="FF000000"/>
      <name val="Proxima-Nova"/>
      <family val="2"/>
      <charset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16" fillId="38" borderId="16" xfId="0" applyFont="1" applyFill="1" applyBorder="1" applyAlignment="1">
      <alignment horizontal="center" vertical="center" wrapText="1"/>
    </xf>
    <xf numFmtId="0" fontId="16" fillId="39" borderId="16" xfId="0" applyFont="1" applyFill="1" applyBorder="1" applyAlignment="1">
      <alignment vertical="center" wrapText="1"/>
    </xf>
    <xf numFmtId="0" fontId="16" fillId="40" borderId="16" xfId="0" applyFont="1" applyFill="1" applyBorder="1" applyAlignment="1">
      <alignment horizontal="center" vertical="center" wrapText="1"/>
    </xf>
    <xf numFmtId="0" fontId="16" fillId="40" borderId="17" xfId="0" applyFont="1" applyFill="1" applyBorder="1" applyAlignment="1">
      <alignment horizontal="center" vertical="center" wrapText="1"/>
    </xf>
    <xf numFmtId="6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1" fillId="33" borderId="11" xfId="0" applyFont="1" applyFill="1" applyBorder="1" applyAlignment="1">
      <alignment horizontal="center"/>
    </xf>
    <xf numFmtId="164" fontId="21" fillId="33" borderId="11" xfId="0" applyNumberFormat="1" applyFont="1" applyFill="1" applyBorder="1" applyAlignment="1">
      <alignment horizontal="center"/>
    </xf>
    <xf numFmtId="0" fontId="21" fillId="33" borderId="12" xfId="0" applyFont="1" applyFill="1" applyBorder="1" applyAlignment="1">
      <alignment horizontal="center"/>
    </xf>
    <xf numFmtId="0" fontId="22" fillId="33" borderId="15" xfId="0" applyFont="1" applyFill="1" applyBorder="1" applyAlignment="1">
      <alignment horizontal="center" vertical="top" wrapText="1"/>
    </xf>
    <xf numFmtId="0" fontId="22" fillId="33" borderId="16" xfId="0" applyFont="1" applyFill="1" applyBorder="1" applyAlignment="1">
      <alignment horizontal="center" vertical="top" wrapText="1"/>
    </xf>
    <xf numFmtId="0" fontId="22" fillId="33" borderId="17" xfId="0" applyFont="1" applyFill="1" applyBorder="1" applyAlignment="1">
      <alignment horizontal="center" vertical="top" wrapText="1"/>
    </xf>
    <xf numFmtId="8" fontId="21" fillId="33" borderId="11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16" fillId="39" borderId="16" xfId="0" applyFont="1" applyFill="1" applyBorder="1" applyAlignment="1">
      <alignment horizontal="center" vertical="center" wrapText="1"/>
    </xf>
    <xf numFmtId="165" fontId="28" fillId="0" borderId="0" xfId="0" applyNumberFormat="1" applyFont="1" applyAlignment="1">
      <alignment horizontal="center"/>
    </xf>
    <xf numFmtId="6" fontId="28" fillId="0" borderId="0" xfId="0" applyNumberFormat="1" applyFont="1" applyAlignment="1">
      <alignment horizontal="center"/>
    </xf>
    <xf numFmtId="0" fontId="28" fillId="0" borderId="0" xfId="0" applyFont="1" applyAlignment="1">
      <alignment wrapText="1"/>
    </xf>
    <xf numFmtId="0" fontId="31" fillId="0" borderId="0" xfId="0" applyFont="1"/>
    <xf numFmtId="0" fontId="32" fillId="0" borderId="0" xfId="0" applyFont="1"/>
    <xf numFmtId="0" fontId="18" fillId="33" borderId="10" xfId="0" applyFont="1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0" fillId="33" borderId="14" xfId="0" applyFill="1" applyBorder="1" applyAlignment="1">
      <alignment horizontal="center"/>
    </xf>
    <xf numFmtId="0" fontId="17" fillId="34" borderId="13" xfId="0" applyFont="1" applyFill="1" applyBorder="1" applyAlignment="1">
      <alignment horizontal="center"/>
    </xf>
    <xf numFmtId="0" fontId="17" fillId="34" borderId="0" xfId="0" applyFont="1" applyFill="1" applyAlignment="1">
      <alignment horizontal="center"/>
    </xf>
    <xf numFmtId="0" fontId="17" fillId="34" borderId="14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center"/>
    </xf>
    <xf numFmtId="0" fontId="19" fillId="35" borderId="11" xfId="0" applyFont="1" applyFill="1" applyBorder="1" applyAlignment="1">
      <alignment horizontal="center"/>
    </xf>
    <xf numFmtId="0" fontId="20" fillId="36" borderId="11" xfId="0" applyFont="1" applyFill="1" applyBorder="1" applyAlignment="1">
      <alignment horizontal="center"/>
    </xf>
    <xf numFmtId="0" fontId="13" fillId="36" borderId="11" xfId="0" applyFont="1" applyFill="1" applyBorder="1" applyAlignment="1">
      <alignment horizontal="center"/>
    </xf>
    <xf numFmtId="0" fontId="20" fillId="37" borderId="11" xfId="0" applyFont="1" applyFill="1" applyBorder="1" applyAlignment="1">
      <alignment horizontal="center"/>
    </xf>
    <xf numFmtId="0" fontId="13" fillId="37" borderId="11" xfId="0" applyFont="1" applyFill="1" applyBorder="1" applyAlignment="1">
      <alignment horizontal="center"/>
    </xf>
    <xf numFmtId="0" fontId="13" fillId="37" borderId="12" xfId="0" applyFont="1" applyFill="1" applyBorder="1" applyAlignment="1">
      <alignment horizontal="center"/>
    </xf>
    <xf numFmtId="0" fontId="29" fillId="34" borderId="13" xfId="0" applyFont="1" applyFill="1" applyBorder="1" applyAlignment="1">
      <alignment horizontal="center"/>
    </xf>
    <xf numFmtId="0" fontId="29" fillId="34" borderId="0" xfId="0" applyFont="1" applyFill="1" applyAlignment="1">
      <alignment horizontal="center"/>
    </xf>
    <xf numFmtId="0" fontId="30" fillId="33" borderId="16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C8E0-1FC4-4678-A649-2CBC47649B42}">
  <dimension ref="A1:R49"/>
  <sheetViews>
    <sheetView tabSelected="1" zoomScale="110" zoomScaleNormal="110" workbookViewId="0">
      <selection activeCell="M40" sqref="M40"/>
    </sheetView>
  </sheetViews>
  <sheetFormatPr defaultRowHeight="15"/>
  <cols>
    <col min="1" max="1" width="30.5703125" customWidth="1"/>
    <col min="2" max="2" width="23.42578125" bestFit="1" customWidth="1"/>
    <col min="3" max="3" width="30.28515625" customWidth="1"/>
    <col min="4" max="4" width="30.7109375" customWidth="1"/>
    <col min="5" max="5" width="44.28515625" customWidth="1"/>
    <col min="6" max="6" width="31.5703125" customWidth="1"/>
    <col min="7" max="7" width="59.28515625" customWidth="1"/>
    <col min="8" max="8" width="34.42578125" customWidth="1"/>
    <col min="9" max="9" width="33.85546875" customWidth="1"/>
    <col min="10" max="10" width="35.5703125" customWidth="1"/>
    <col min="11" max="11" width="36.7109375" customWidth="1"/>
    <col min="12" max="12" width="13.140625" customWidth="1"/>
    <col min="13" max="13" width="13.28515625" customWidth="1"/>
    <col min="14" max="14" width="90" customWidth="1"/>
    <col min="15" max="15" width="22.140625" customWidth="1"/>
    <col min="16" max="16" width="29.85546875" customWidth="1"/>
    <col min="17" max="17" width="41.28515625" customWidth="1"/>
    <col min="18" max="18" width="19.7109375" customWidth="1"/>
    <col min="20" max="20" width="28.42578125" customWidth="1"/>
    <col min="21" max="21" width="26" customWidth="1"/>
    <col min="22" max="22" width="25.28515625" customWidth="1"/>
    <col min="23" max="23" width="52.7109375" customWidth="1"/>
    <col min="24" max="24" width="23.7109375" customWidth="1"/>
    <col min="25" max="25" width="26.28515625" customWidth="1"/>
    <col min="26" max="26" width="17.85546875" customWidth="1"/>
    <col min="27" max="27" width="21" customWidth="1"/>
  </cols>
  <sheetData>
    <row r="1" spans="1:18" ht="14.45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/>
    </row>
    <row r="2" spans="1:18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/>
    </row>
    <row r="3" spans="1:18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1:18" ht="15.75" thickBot="1">
      <c r="A4" s="35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</row>
    <row r="5" spans="1:18" ht="26.25">
      <c r="A5" s="38" t="s">
        <v>2</v>
      </c>
      <c r="B5" s="39"/>
      <c r="C5" s="39"/>
      <c r="D5" s="40" t="s">
        <v>3</v>
      </c>
      <c r="E5" s="41"/>
      <c r="F5" s="41"/>
      <c r="G5" s="41"/>
      <c r="H5" s="41"/>
      <c r="I5" s="41"/>
      <c r="J5" s="41"/>
      <c r="K5" s="41"/>
      <c r="L5" s="42" t="s">
        <v>4</v>
      </c>
      <c r="M5" s="43"/>
      <c r="N5" s="43"/>
      <c r="O5" s="43"/>
      <c r="P5" s="43"/>
      <c r="Q5" s="43"/>
      <c r="R5" s="44"/>
    </row>
    <row r="6" spans="1:18" ht="60">
      <c r="A6" s="2" t="s">
        <v>5</v>
      </c>
      <c r="B6" s="2" t="s">
        <v>6</v>
      </c>
      <c r="C6" s="2" t="s">
        <v>7</v>
      </c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23" t="s">
        <v>13</v>
      </c>
      <c r="J6" s="3" t="s">
        <v>14</v>
      </c>
      <c r="K6" s="3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5" t="s">
        <v>22</v>
      </c>
    </row>
    <row r="7" spans="1:18">
      <c r="A7" t="s">
        <v>23</v>
      </c>
      <c r="B7" s="1">
        <v>41</v>
      </c>
      <c r="C7" s="16" t="s">
        <v>24</v>
      </c>
      <c r="D7" s="1">
        <v>2</v>
      </c>
      <c r="E7" t="s">
        <v>25</v>
      </c>
      <c r="F7" s="1">
        <v>1</v>
      </c>
      <c r="G7" t="s">
        <v>26</v>
      </c>
      <c r="H7" s="1">
        <v>1</v>
      </c>
      <c r="I7" t="s">
        <v>27</v>
      </c>
      <c r="J7" s="1">
        <v>1</v>
      </c>
      <c r="K7" t="s">
        <v>28</v>
      </c>
      <c r="L7" s="1">
        <v>256</v>
      </c>
      <c r="M7" s="1">
        <v>6</v>
      </c>
      <c r="N7" t="s">
        <v>29</v>
      </c>
      <c r="O7" s="7">
        <v>1500.08</v>
      </c>
      <c r="P7" s="7">
        <v>35.72</v>
      </c>
      <c r="Q7" t="s">
        <v>30</v>
      </c>
      <c r="R7" s="1">
        <v>41</v>
      </c>
    </row>
    <row r="8" spans="1:18">
      <c r="A8" t="s">
        <v>31</v>
      </c>
      <c r="B8" s="1">
        <v>26</v>
      </c>
      <c r="C8" s="18" t="s">
        <v>32</v>
      </c>
      <c r="D8" s="1">
        <v>2</v>
      </c>
      <c r="E8" t="s">
        <v>25</v>
      </c>
      <c r="F8" s="1">
        <v>1</v>
      </c>
      <c r="G8" t="s">
        <v>26</v>
      </c>
      <c r="H8" s="1">
        <v>1</v>
      </c>
      <c r="I8" t="s">
        <v>33</v>
      </c>
      <c r="J8" s="1">
        <v>0</v>
      </c>
      <c r="L8" s="1">
        <v>80.5</v>
      </c>
      <c r="M8" s="1">
        <v>3</v>
      </c>
      <c r="N8" t="s">
        <v>34</v>
      </c>
      <c r="O8" s="1">
        <v>50</v>
      </c>
      <c r="P8" s="6">
        <v>2</v>
      </c>
      <c r="Q8" t="s">
        <v>34</v>
      </c>
      <c r="R8" s="1">
        <v>12</v>
      </c>
    </row>
    <row r="9" spans="1:18">
      <c r="A9" t="s">
        <v>35</v>
      </c>
      <c r="B9" s="1">
        <v>15</v>
      </c>
      <c r="C9" s="17" t="s">
        <v>36</v>
      </c>
      <c r="D9" s="1">
        <v>1</v>
      </c>
      <c r="E9" t="s">
        <v>37</v>
      </c>
      <c r="F9" s="1">
        <v>1</v>
      </c>
      <c r="G9" t="s">
        <v>38</v>
      </c>
      <c r="H9" s="1">
        <v>1</v>
      </c>
      <c r="I9" t="s">
        <v>39</v>
      </c>
      <c r="J9" s="1">
        <v>1</v>
      </c>
      <c r="K9" t="s">
        <v>40</v>
      </c>
      <c r="L9" s="1">
        <v>112</v>
      </c>
      <c r="M9" s="1">
        <v>7.5</v>
      </c>
      <c r="N9" t="s">
        <v>41</v>
      </c>
      <c r="O9" s="6">
        <v>7519</v>
      </c>
      <c r="P9" s="1">
        <v>501.3</v>
      </c>
      <c r="Q9" t="s">
        <v>42</v>
      </c>
      <c r="R9" s="1">
        <v>11</v>
      </c>
    </row>
    <row r="10" spans="1:18">
      <c r="A10" t="s">
        <v>43</v>
      </c>
      <c r="B10" s="1">
        <v>16</v>
      </c>
      <c r="C10" s="20" t="s">
        <v>44</v>
      </c>
      <c r="D10" s="1">
        <v>0</v>
      </c>
      <c r="F10" s="1">
        <v>0</v>
      </c>
      <c r="G10" t="s">
        <v>45</v>
      </c>
      <c r="H10" s="1">
        <v>0</v>
      </c>
      <c r="J10" s="1">
        <v>2</v>
      </c>
      <c r="K10" t="s">
        <v>46</v>
      </c>
      <c r="L10" s="1">
        <v>8</v>
      </c>
      <c r="M10" s="1">
        <v>0.5</v>
      </c>
      <c r="N10" t="s">
        <v>47</v>
      </c>
      <c r="O10" s="1">
        <v>0</v>
      </c>
      <c r="P10" s="1">
        <v>0</v>
      </c>
      <c r="Q10" t="s">
        <v>45</v>
      </c>
      <c r="R10" s="1">
        <v>14</v>
      </c>
    </row>
    <row r="11" spans="1:18">
      <c r="A11" t="s">
        <v>48</v>
      </c>
      <c r="B11" s="1">
        <v>38</v>
      </c>
      <c r="C11" s="18" t="s">
        <v>32</v>
      </c>
      <c r="D11" s="1">
        <v>0</v>
      </c>
      <c r="E11" t="s">
        <v>45</v>
      </c>
      <c r="F11" s="1">
        <v>1</v>
      </c>
      <c r="G11" t="s">
        <v>49</v>
      </c>
      <c r="H11" s="1">
        <v>1</v>
      </c>
      <c r="I11" t="s">
        <v>39</v>
      </c>
      <c r="J11" s="1">
        <v>1</v>
      </c>
      <c r="K11" t="s">
        <v>50</v>
      </c>
      <c r="L11" s="1">
        <v>308</v>
      </c>
      <c r="M11" s="1">
        <v>8</v>
      </c>
      <c r="N11" t="s">
        <v>51</v>
      </c>
      <c r="O11" s="1">
        <v>2000</v>
      </c>
      <c r="P11" s="1">
        <v>52</v>
      </c>
      <c r="Q11" t="s">
        <v>51</v>
      </c>
      <c r="R11" s="1">
        <v>6</v>
      </c>
    </row>
    <row r="12" spans="1:18">
      <c r="A12" t="s">
        <v>52</v>
      </c>
      <c r="B12" s="1">
        <v>29</v>
      </c>
      <c r="C12" s="18" t="s">
        <v>32</v>
      </c>
      <c r="D12" s="1">
        <v>1</v>
      </c>
      <c r="E12" t="s">
        <v>53</v>
      </c>
      <c r="F12" s="1">
        <v>1</v>
      </c>
      <c r="G12" t="s">
        <v>49</v>
      </c>
      <c r="H12" s="1">
        <v>1</v>
      </c>
      <c r="I12" t="s">
        <v>39</v>
      </c>
      <c r="J12" s="1">
        <v>0</v>
      </c>
      <c r="L12" s="1">
        <v>129</v>
      </c>
      <c r="M12" s="1">
        <v>4.5</v>
      </c>
      <c r="N12" t="s">
        <v>54</v>
      </c>
      <c r="O12" s="1">
        <v>5813</v>
      </c>
      <c r="P12" s="1">
        <v>200.5</v>
      </c>
      <c r="Q12" t="s">
        <v>54</v>
      </c>
      <c r="R12" s="1">
        <v>10</v>
      </c>
    </row>
    <row r="13" spans="1:18">
      <c r="A13" t="s">
        <v>55</v>
      </c>
      <c r="B13" s="1">
        <v>31</v>
      </c>
      <c r="C13" s="16" t="s">
        <v>24</v>
      </c>
      <c r="D13" s="1">
        <v>3</v>
      </c>
      <c r="E13" t="s">
        <v>56</v>
      </c>
      <c r="F13" s="1">
        <v>3</v>
      </c>
      <c r="G13" t="s">
        <v>57</v>
      </c>
      <c r="H13" s="1">
        <v>4</v>
      </c>
      <c r="I13" t="s">
        <v>58</v>
      </c>
      <c r="J13" s="1">
        <v>3</v>
      </c>
      <c r="K13" t="s">
        <v>59</v>
      </c>
      <c r="L13" s="1">
        <v>196</v>
      </c>
      <c r="M13" s="1">
        <v>6</v>
      </c>
      <c r="N13" t="s">
        <v>60</v>
      </c>
      <c r="O13" s="7">
        <v>537.46</v>
      </c>
      <c r="P13" s="7">
        <v>16.8</v>
      </c>
      <c r="Q13" t="s">
        <v>61</v>
      </c>
      <c r="R13" s="1">
        <v>4</v>
      </c>
    </row>
    <row r="14" spans="1:18">
      <c r="A14" t="s">
        <v>62</v>
      </c>
      <c r="B14" s="1">
        <v>6</v>
      </c>
      <c r="C14" s="19" t="s">
        <v>63</v>
      </c>
      <c r="D14" s="1">
        <v>4</v>
      </c>
      <c r="E14" t="s">
        <v>64</v>
      </c>
      <c r="F14" s="1">
        <v>2</v>
      </c>
      <c r="G14" t="s">
        <v>65</v>
      </c>
      <c r="H14" s="1">
        <v>2</v>
      </c>
      <c r="I14" t="s">
        <v>66</v>
      </c>
      <c r="J14" s="1">
        <v>3</v>
      </c>
      <c r="K14" t="s">
        <v>67</v>
      </c>
      <c r="L14" s="1">
        <v>40.5</v>
      </c>
      <c r="M14" s="1">
        <v>6.75</v>
      </c>
      <c r="N14" t="s">
        <v>68</v>
      </c>
      <c r="O14" s="6">
        <v>265</v>
      </c>
      <c r="P14" s="7">
        <v>37.85</v>
      </c>
      <c r="Q14" t="s">
        <v>69</v>
      </c>
      <c r="R14" s="1">
        <v>6</v>
      </c>
    </row>
    <row r="15" spans="1:18">
      <c r="A15" t="s">
        <v>70</v>
      </c>
      <c r="B15" s="1">
        <v>39</v>
      </c>
      <c r="C15" s="18" t="s">
        <v>32</v>
      </c>
      <c r="D15" s="1">
        <v>1</v>
      </c>
      <c r="E15" t="s">
        <v>37</v>
      </c>
      <c r="F15" s="1">
        <v>3</v>
      </c>
      <c r="G15" t="s">
        <v>71</v>
      </c>
      <c r="H15" s="1">
        <v>2</v>
      </c>
      <c r="I15" t="s">
        <v>39</v>
      </c>
      <c r="J15" s="1">
        <v>0</v>
      </c>
      <c r="L15" s="1">
        <v>334</v>
      </c>
      <c r="M15" s="1">
        <v>8</v>
      </c>
      <c r="N15" t="s">
        <v>72</v>
      </c>
      <c r="O15" s="1">
        <v>1192</v>
      </c>
      <c r="P15" s="1">
        <v>30</v>
      </c>
      <c r="Q15" t="s">
        <v>73</v>
      </c>
      <c r="R15" s="1">
        <v>5</v>
      </c>
    </row>
    <row r="16" spans="1:18">
      <c r="A16" t="s">
        <v>74</v>
      </c>
      <c r="B16" s="1">
        <v>25</v>
      </c>
      <c r="C16" s="16" t="s">
        <v>24</v>
      </c>
      <c r="D16" s="1">
        <v>1</v>
      </c>
      <c r="E16" t="s">
        <v>53</v>
      </c>
      <c r="F16" s="1">
        <v>1</v>
      </c>
      <c r="G16" t="s">
        <v>75</v>
      </c>
      <c r="H16" s="1">
        <v>1</v>
      </c>
      <c r="I16" t="s">
        <v>39</v>
      </c>
      <c r="J16" s="1">
        <v>1</v>
      </c>
      <c r="K16" t="s">
        <v>76</v>
      </c>
      <c r="L16" s="1">
        <v>225</v>
      </c>
      <c r="M16" s="1">
        <v>9</v>
      </c>
      <c r="N16" t="s">
        <v>77</v>
      </c>
      <c r="O16" s="6">
        <v>125</v>
      </c>
      <c r="P16" s="6">
        <v>5</v>
      </c>
      <c r="Q16" t="s">
        <v>78</v>
      </c>
      <c r="R16" s="1">
        <v>23</v>
      </c>
    </row>
    <row r="17" spans="1:18">
      <c r="A17" t="s">
        <v>79</v>
      </c>
      <c r="B17" s="1">
        <v>34</v>
      </c>
      <c r="C17" s="18" t="s">
        <v>32</v>
      </c>
      <c r="D17" s="1">
        <v>2</v>
      </c>
      <c r="E17" t="s">
        <v>25</v>
      </c>
      <c r="F17" s="1">
        <v>3</v>
      </c>
      <c r="G17" t="s">
        <v>80</v>
      </c>
      <c r="H17" s="1">
        <v>2</v>
      </c>
      <c r="I17" t="s">
        <v>81</v>
      </c>
      <c r="J17" s="1">
        <v>2</v>
      </c>
      <c r="K17" t="s">
        <v>82</v>
      </c>
      <c r="L17" s="1">
        <v>73</v>
      </c>
      <c r="M17" s="1">
        <v>2</v>
      </c>
      <c r="N17" t="s">
        <v>83</v>
      </c>
      <c r="O17" s="1">
        <v>2432</v>
      </c>
      <c r="P17" s="1">
        <v>71</v>
      </c>
      <c r="Q17" t="s">
        <v>84</v>
      </c>
      <c r="R17" s="1">
        <v>8</v>
      </c>
    </row>
    <row r="18" spans="1:18">
      <c r="A18" t="s">
        <v>85</v>
      </c>
      <c r="B18" s="1">
        <v>32</v>
      </c>
      <c r="C18" s="18" t="s">
        <v>32</v>
      </c>
      <c r="D18" s="1">
        <v>1</v>
      </c>
      <c r="E18" t="s">
        <v>53</v>
      </c>
      <c r="F18" s="1">
        <v>2</v>
      </c>
      <c r="G18" t="s">
        <v>75</v>
      </c>
      <c r="H18" s="1">
        <v>1</v>
      </c>
      <c r="I18" t="s">
        <v>39</v>
      </c>
      <c r="J18" s="1">
        <v>1</v>
      </c>
      <c r="K18" t="s">
        <v>86</v>
      </c>
      <c r="L18" s="1">
        <v>379</v>
      </c>
      <c r="M18" s="1">
        <v>11</v>
      </c>
      <c r="N18" t="s">
        <v>34</v>
      </c>
      <c r="O18" s="1">
        <v>4618</v>
      </c>
      <c r="P18" s="1">
        <v>194</v>
      </c>
      <c r="Q18" t="s">
        <v>87</v>
      </c>
      <c r="R18" s="1">
        <v>24</v>
      </c>
    </row>
    <row r="19" spans="1:18">
      <c r="A19" t="s">
        <v>88</v>
      </c>
      <c r="B19" s="1">
        <v>15</v>
      </c>
      <c r="C19" s="17" t="s">
        <v>36</v>
      </c>
      <c r="D19" s="1">
        <v>1</v>
      </c>
      <c r="E19" t="s">
        <v>89</v>
      </c>
      <c r="F19" s="1">
        <v>2</v>
      </c>
      <c r="G19" t="s">
        <v>90</v>
      </c>
      <c r="H19" s="1">
        <v>1</v>
      </c>
      <c r="I19" t="s">
        <v>91</v>
      </c>
      <c r="J19" s="1">
        <v>1</v>
      </c>
      <c r="K19" t="s">
        <v>92</v>
      </c>
      <c r="L19" s="1">
        <v>181</v>
      </c>
      <c r="M19" s="1">
        <v>120.6</v>
      </c>
      <c r="N19" t="s">
        <v>93</v>
      </c>
      <c r="O19" s="1">
        <v>250</v>
      </c>
      <c r="P19" s="1">
        <v>16.600000000000001</v>
      </c>
      <c r="Q19" t="s">
        <v>94</v>
      </c>
      <c r="R19" s="1">
        <v>14</v>
      </c>
    </row>
    <row r="20" spans="1:18">
      <c r="A20" t="s">
        <v>95</v>
      </c>
      <c r="B20" s="1">
        <v>5</v>
      </c>
      <c r="C20" s="19" t="s">
        <v>63</v>
      </c>
      <c r="D20" s="1">
        <v>3</v>
      </c>
      <c r="E20" t="s">
        <v>96</v>
      </c>
      <c r="F20" s="1">
        <v>1</v>
      </c>
      <c r="G20" t="s">
        <v>97</v>
      </c>
      <c r="H20" s="1">
        <v>3</v>
      </c>
      <c r="I20" t="s">
        <v>39</v>
      </c>
      <c r="J20" s="1">
        <v>1</v>
      </c>
      <c r="K20" t="s">
        <v>86</v>
      </c>
      <c r="L20" s="1">
        <v>11.5</v>
      </c>
      <c r="M20" s="1">
        <v>3</v>
      </c>
      <c r="N20" t="s">
        <v>98</v>
      </c>
      <c r="O20" s="6">
        <v>108</v>
      </c>
      <c r="P20" s="6">
        <v>38</v>
      </c>
      <c r="Q20" t="s">
        <v>99</v>
      </c>
      <c r="R20" s="1">
        <v>1</v>
      </c>
    </row>
    <row r="21" spans="1:18">
      <c r="A21" t="s">
        <v>100</v>
      </c>
      <c r="B21" s="1">
        <v>35</v>
      </c>
      <c r="C21" s="18" t="s">
        <v>32</v>
      </c>
      <c r="D21" s="1">
        <v>1</v>
      </c>
      <c r="E21" t="s">
        <v>53</v>
      </c>
      <c r="F21" s="1">
        <v>1</v>
      </c>
      <c r="G21" t="s">
        <v>49</v>
      </c>
      <c r="H21" s="1">
        <v>1</v>
      </c>
      <c r="I21" t="s">
        <v>39</v>
      </c>
      <c r="J21" s="1">
        <v>1</v>
      </c>
      <c r="K21" t="s">
        <v>28</v>
      </c>
      <c r="L21" s="1">
        <v>502</v>
      </c>
      <c r="M21" s="1">
        <v>14</v>
      </c>
      <c r="N21" t="s">
        <v>101</v>
      </c>
      <c r="O21" s="1">
        <v>2838</v>
      </c>
      <c r="P21" s="1">
        <v>81</v>
      </c>
      <c r="Q21" t="s">
        <v>102</v>
      </c>
      <c r="R21" s="1">
        <v>35</v>
      </c>
    </row>
    <row r="22" spans="1:18">
      <c r="A22" t="s">
        <v>103</v>
      </c>
      <c r="B22" s="1">
        <v>13</v>
      </c>
      <c r="C22" s="16" t="s">
        <v>24</v>
      </c>
      <c r="D22" s="1">
        <v>1</v>
      </c>
      <c r="E22" t="s">
        <v>53</v>
      </c>
      <c r="F22" s="1">
        <v>1</v>
      </c>
      <c r="G22" t="s">
        <v>49</v>
      </c>
      <c r="H22" s="1">
        <v>1</v>
      </c>
      <c r="I22" t="s">
        <v>39</v>
      </c>
      <c r="J22" s="1">
        <v>1</v>
      </c>
      <c r="K22" t="s">
        <v>104</v>
      </c>
      <c r="L22" s="1">
        <v>57</v>
      </c>
      <c r="M22" s="1">
        <v>4</v>
      </c>
      <c r="N22" t="s">
        <v>105</v>
      </c>
      <c r="O22" s="6">
        <v>350</v>
      </c>
      <c r="P22" s="6">
        <v>26</v>
      </c>
      <c r="Q22" t="s">
        <v>106</v>
      </c>
      <c r="R22" s="1">
        <v>4</v>
      </c>
    </row>
    <row r="23" spans="1:18">
      <c r="A23" t="s">
        <v>107</v>
      </c>
      <c r="B23" s="1">
        <v>13</v>
      </c>
      <c r="C23" s="20" t="s">
        <v>44</v>
      </c>
      <c r="D23" s="1">
        <v>1</v>
      </c>
      <c r="E23" t="s">
        <v>53</v>
      </c>
      <c r="F23" s="1">
        <v>0</v>
      </c>
      <c r="G23" t="s">
        <v>45</v>
      </c>
      <c r="H23" s="1">
        <v>1</v>
      </c>
      <c r="I23" t="s">
        <v>39</v>
      </c>
      <c r="J23" s="1">
        <v>2</v>
      </c>
      <c r="K23" t="s">
        <v>108</v>
      </c>
      <c r="L23" s="1">
        <v>346</v>
      </c>
      <c r="M23" s="1">
        <v>26</v>
      </c>
      <c r="N23" t="s">
        <v>109</v>
      </c>
      <c r="O23" s="1">
        <v>0</v>
      </c>
      <c r="P23" s="1">
        <v>0</v>
      </c>
      <c r="Q23" t="s">
        <v>45</v>
      </c>
      <c r="R23" s="1">
        <v>10</v>
      </c>
    </row>
    <row r="24" spans="1:18">
      <c r="A24" t="s">
        <v>110</v>
      </c>
      <c r="B24" s="1">
        <v>7</v>
      </c>
      <c r="C24" s="19" t="s">
        <v>63</v>
      </c>
      <c r="D24" s="1">
        <v>1</v>
      </c>
      <c r="E24" t="s">
        <v>37</v>
      </c>
      <c r="F24" s="1">
        <v>1</v>
      </c>
      <c r="G24" t="s">
        <v>26</v>
      </c>
      <c r="H24" s="1">
        <v>3</v>
      </c>
      <c r="I24" t="s">
        <v>39</v>
      </c>
      <c r="J24" s="1">
        <v>1</v>
      </c>
      <c r="K24" t="s">
        <v>50</v>
      </c>
      <c r="L24" s="1">
        <v>50.5</v>
      </c>
      <c r="M24" s="1">
        <v>7.2</v>
      </c>
      <c r="N24" t="s">
        <v>111</v>
      </c>
      <c r="O24" s="6">
        <v>0</v>
      </c>
      <c r="P24" s="6">
        <v>0</v>
      </c>
      <c r="Q24" t="s">
        <v>112</v>
      </c>
      <c r="R24" s="1">
        <v>3</v>
      </c>
    </row>
    <row r="25" spans="1:18">
      <c r="A25" t="s">
        <v>113</v>
      </c>
      <c r="B25" s="1">
        <v>7</v>
      </c>
      <c r="C25" s="19" t="s">
        <v>63</v>
      </c>
      <c r="D25" s="1">
        <v>1</v>
      </c>
      <c r="E25" t="s">
        <v>53</v>
      </c>
      <c r="F25" s="1">
        <v>1</v>
      </c>
      <c r="G25" t="s">
        <v>114</v>
      </c>
      <c r="H25" s="1">
        <v>1</v>
      </c>
      <c r="I25" t="s">
        <v>39</v>
      </c>
      <c r="J25" s="1">
        <v>1</v>
      </c>
      <c r="K25" t="s">
        <v>28</v>
      </c>
      <c r="L25" s="1">
        <v>5</v>
      </c>
      <c r="M25" s="1">
        <v>1</v>
      </c>
      <c r="N25" t="s">
        <v>115</v>
      </c>
      <c r="O25" s="6">
        <v>480</v>
      </c>
      <c r="P25" s="7">
        <v>68.569999999999993</v>
      </c>
      <c r="Q25" t="s">
        <v>116</v>
      </c>
      <c r="R25" s="1">
        <v>5</v>
      </c>
    </row>
    <row r="26" spans="1:18">
      <c r="A26" t="s">
        <v>117</v>
      </c>
      <c r="B26" s="1">
        <v>7</v>
      </c>
      <c r="C26" s="17" t="s">
        <v>36</v>
      </c>
      <c r="D26" s="1">
        <v>1</v>
      </c>
      <c r="E26" t="s">
        <v>37</v>
      </c>
      <c r="F26" s="1">
        <v>0</v>
      </c>
      <c r="G26" t="s">
        <v>38</v>
      </c>
      <c r="H26" s="1">
        <v>1</v>
      </c>
      <c r="I26" t="s">
        <v>39</v>
      </c>
      <c r="J26" s="1">
        <v>0</v>
      </c>
      <c r="L26" s="1">
        <v>17</v>
      </c>
      <c r="M26" s="1">
        <v>2.4</v>
      </c>
      <c r="N26" t="s">
        <v>118</v>
      </c>
      <c r="O26" s="1">
        <v>140</v>
      </c>
      <c r="P26" s="1">
        <v>20</v>
      </c>
      <c r="Q26" t="s">
        <v>119</v>
      </c>
      <c r="R26" s="1">
        <v>7</v>
      </c>
    </row>
    <row r="27" spans="1:18">
      <c r="A27" t="s">
        <v>120</v>
      </c>
      <c r="B27" s="1">
        <v>21</v>
      </c>
      <c r="C27" s="16" t="s">
        <v>24</v>
      </c>
      <c r="D27" s="1">
        <v>2</v>
      </c>
      <c r="E27" t="s">
        <v>121</v>
      </c>
      <c r="F27" s="1">
        <v>1</v>
      </c>
      <c r="G27" t="s">
        <v>49</v>
      </c>
      <c r="H27" s="1">
        <v>1</v>
      </c>
      <c r="I27" t="s">
        <v>39</v>
      </c>
      <c r="J27" s="1">
        <v>1</v>
      </c>
      <c r="K27" t="s">
        <v>122</v>
      </c>
      <c r="L27" s="1">
        <v>207</v>
      </c>
      <c r="M27" s="1">
        <v>7.13</v>
      </c>
      <c r="N27" t="s">
        <v>123</v>
      </c>
      <c r="O27" s="6">
        <v>1087</v>
      </c>
      <c r="P27" s="7">
        <v>37.479999999999997</v>
      </c>
      <c r="Q27" t="s">
        <v>124</v>
      </c>
      <c r="R27" s="1">
        <v>9</v>
      </c>
    </row>
    <row r="28" spans="1:18">
      <c r="A28" t="s">
        <v>125</v>
      </c>
      <c r="B28" s="1">
        <v>41</v>
      </c>
      <c r="C28" s="18" t="s">
        <v>32</v>
      </c>
      <c r="D28" s="1">
        <v>1</v>
      </c>
      <c r="E28" t="s">
        <v>37</v>
      </c>
      <c r="F28" s="1">
        <v>1</v>
      </c>
      <c r="G28" t="s">
        <v>49</v>
      </c>
      <c r="H28" s="1">
        <v>1</v>
      </c>
      <c r="I28" t="s">
        <v>39</v>
      </c>
      <c r="J28" s="1">
        <v>0</v>
      </c>
      <c r="L28" s="1">
        <v>191</v>
      </c>
      <c r="M28" s="1">
        <v>4.5</v>
      </c>
      <c r="N28" t="s">
        <v>126</v>
      </c>
      <c r="O28" s="1">
        <v>937</v>
      </c>
      <c r="P28" s="1">
        <v>22</v>
      </c>
      <c r="Q28" t="s">
        <v>127</v>
      </c>
      <c r="R28" s="1">
        <v>8</v>
      </c>
    </row>
    <row r="29" spans="1:18">
      <c r="A29" t="s">
        <v>128</v>
      </c>
      <c r="B29" s="1">
        <v>15</v>
      </c>
      <c r="C29" s="20" t="s">
        <v>44</v>
      </c>
      <c r="D29" s="1">
        <v>1</v>
      </c>
      <c r="E29" t="s">
        <v>37</v>
      </c>
      <c r="F29" s="1">
        <v>1</v>
      </c>
      <c r="G29" t="s">
        <v>26</v>
      </c>
      <c r="H29" s="1">
        <v>0</v>
      </c>
      <c r="J29" s="1">
        <v>1</v>
      </c>
      <c r="K29" t="s">
        <v>50</v>
      </c>
      <c r="L29" s="1">
        <v>97</v>
      </c>
      <c r="M29" s="1">
        <v>6.5</v>
      </c>
      <c r="N29" t="s">
        <v>129</v>
      </c>
      <c r="O29" s="1">
        <v>777</v>
      </c>
      <c r="P29" s="1">
        <v>51</v>
      </c>
      <c r="Q29" t="s">
        <v>124</v>
      </c>
      <c r="R29" s="1">
        <v>13</v>
      </c>
    </row>
    <row r="30" spans="1:18">
      <c r="A30" t="s">
        <v>130</v>
      </c>
      <c r="B30" s="1">
        <v>28</v>
      </c>
      <c r="C30" s="20" t="s">
        <v>44</v>
      </c>
      <c r="D30" s="1">
        <v>2</v>
      </c>
      <c r="E30" t="s">
        <v>25</v>
      </c>
      <c r="F30" s="1">
        <v>1</v>
      </c>
      <c r="G30" t="s">
        <v>75</v>
      </c>
      <c r="H30" s="1">
        <v>1</v>
      </c>
      <c r="I30" t="s">
        <v>33</v>
      </c>
      <c r="J30" s="1">
        <v>1</v>
      </c>
      <c r="K30" t="s">
        <v>131</v>
      </c>
      <c r="L30" s="1">
        <v>284</v>
      </c>
      <c r="M30" s="1">
        <v>10</v>
      </c>
      <c r="N30" t="s">
        <v>132</v>
      </c>
      <c r="O30" s="1">
        <v>199</v>
      </c>
      <c r="P30" s="1">
        <v>7</v>
      </c>
      <c r="Q30" t="s">
        <v>133</v>
      </c>
      <c r="R30" s="1">
        <v>13</v>
      </c>
    </row>
    <row r="31" spans="1:18">
      <c r="A31" t="s">
        <v>134</v>
      </c>
      <c r="B31" s="1">
        <v>29</v>
      </c>
      <c r="C31" s="16" t="s">
        <v>24</v>
      </c>
      <c r="D31" s="1">
        <v>1</v>
      </c>
      <c r="E31" t="s">
        <v>53</v>
      </c>
      <c r="F31" s="1">
        <v>2</v>
      </c>
      <c r="G31" t="s">
        <v>135</v>
      </c>
      <c r="H31" s="1">
        <v>1</v>
      </c>
      <c r="I31" t="s">
        <v>39</v>
      </c>
      <c r="J31" s="1">
        <v>2</v>
      </c>
      <c r="K31" t="s">
        <v>136</v>
      </c>
      <c r="L31" s="1">
        <v>212</v>
      </c>
      <c r="M31" s="1">
        <v>5.43</v>
      </c>
      <c r="N31" t="s">
        <v>137</v>
      </c>
      <c r="O31" s="6">
        <v>2000</v>
      </c>
      <c r="P31" s="7">
        <v>51.28</v>
      </c>
      <c r="Q31" t="s">
        <v>138</v>
      </c>
      <c r="R31" s="1">
        <v>9</v>
      </c>
    </row>
    <row r="32" spans="1:18">
      <c r="A32" t="s">
        <v>139</v>
      </c>
      <c r="B32" s="1">
        <v>57</v>
      </c>
      <c r="C32" s="16" t="s">
        <v>24</v>
      </c>
      <c r="D32" s="1">
        <v>1</v>
      </c>
      <c r="E32" t="s">
        <v>37</v>
      </c>
      <c r="F32" s="1">
        <v>1</v>
      </c>
      <c r="G32" t="s">
        <v>140</v>
      </c>
      <c r="H32" s="1">
        <v>1</v>
      </c>
      <c r="I32" t="s">
        <v>39</v>
      </c>
      <c r="J32" s="1">
        <v>1</v>
      </c>
      <c r="K32" t="s">
        <v>76</v>
      </c>
      <c r="L32" s="1">
        <v>147</v>
      </c>
      <c r="M32" s="1">
        <v>2.77</v>
      </c>
      <c r="N32" t="s">
        <v>141</v>
      </c>
      <c r="O32" s="6">
        <v>487</v>
      </c>
      <c r="P32" s="6">
        <v>9</v>
      </c>
      <c r="Q32" t="s">
        <v>142</v>
      </c>
      <c r="R32" s="1">
        <v>44</v>
      </c>
    </row>
    <row r="33" spans="1:18">
      <c r="A33" t="s">
        <v>143</v>
      </c>
      <c r="B33" s="1">
        <v>10</v>
      </c>
      <c r="C33" s="17" t="s">
        <v>36</v>
      </c>
      <c r="D33" s="1">
        <v>1</v>
      </c>
      <c r="E33" t="s">
        <v>144</v>
      </c>
      <c r="F33" s="1">
        <v>1</v>
      </c>
      <c r="G33" t="s">
        <v>145</v>
      </c>
      <c r="H33" s="1">
        <v>1</v>
      </c>
      <c r="I33" t="s">
        <v>39</v>
      </c>
      <c r="J33" s="1">
        <v>1</v>
      </c>
      <c r="K33" t="s">
        <v>76</v>
      </c>
      <c r="L33" s="1">
        <v>64</v>
      </c>
      <c r="M33" s="1">
        <v>6.4</v>
      </c>
      <c r="N33" t="s">
        <v>146</v>
      </c>
      <c r="O33" s="1">
        <v>0</v>
      </c>
      <c r="P33" s="1">
        <v>0</v>
      </c>
      <c r="Q33" t="s">
        <v>38</v>
      </c>
      <c r="R33" s="1">
        <v>4</v>
      </c>
    </row>
    <row r="34" spans="1:18">
      <c r="A34" t="s">
        <v>147</v>
      </c>
      <c r="B34" s="1">
        <v>22</v>
      </c>
      <c r="C34" s="20" t="s">
        <v>44</v>
      </c>
      <c r="D34" s="1">
        <v>1</v>
      </c>
      <c r="E34" t="s">
        <v>37</v>
      </c>
      <c r="F34" s="1">
        <v>2</v>
      </c>
      <c r="G34" t="s">
        <v>148</v>
      </c>
      <c r="H34" s="1">
        <v>2</v>
      </c>
      <c r="I34" t="s">
        <v>149</v>
      </c>
      <c r="J34" s="1">
        <v>2</v>
      </c>
      <c r="K34" t="s">
        <v>46</v>
      </c>
      <c r="L34" s="1">
        <v>506</v>
      </c>
      <c r="M34" s="1">
        <v>23</v>
      </c>
      <c r="N34" t="s">
        <v>109</v>
      </c>
      <c r="O34" s="1">
        <v>320</v>
      </c>
      <c r="P34" s="1">
        <v>14</v>
      </c>
      <c r="Q34" t="s">
        <v>54</v>
      </c>
      <c r="R34" s="1">
        <v>21</v>
      </c>
    </row>
    <row r="35" spans="1:18">
      <c r="A35" t="s">
        <v>150</v>
      </c>
      <c r="B35" s="1">
        <v>34</v>
      </c>
      <c r="C35" s="16" t="s">
        <v>24</v>
      </c>
      <c r="D35" s="1">
        <v>1</v>
      </c>
      <c r="E35" t="s">
        <v>37</v>
      </c>
      <c r="F35" s="1">
        <v>3</v>
      </c>
      <c r="G35" t="s">
        <v>151</v>
      </c>
      <c r="H35" s="1">
        <v>0</v>
      </c>
      <c r="J35" s="1">
        <v>0</v>
      </c>
      <c r="L35" s="1">
        <v>338</v>
      </c>
      <c r="M35" s="1">
        <v>9.9499999999999993</v>
      </c>
      <c r="N35" t="s">
        <v>152</v>
      </c>
      <c r="O35" s="6">
        <v>338</v>
      </c>
      <c r="P35" s="6">
        <v>8</v>
      </c>
      <c r="Q35" t="s">
        <v>153</v>
      </c>
      <c r="R35" s="1" t="s">
        <v>45</v>
      </c>
    </row>
    <row r="36" spans="1:18">
      <c r="A36" t="s">
        <v>154</v>
      </c>
      <c r="B36" s="1">
        <v>16</v>
      </c>
      <c r="C36" s="16" t="s">
        <v>24</v>
      </c>
      <c r="D36" s="1">
        <v>1</v>
      </c>
      <c r="E36" t="s">
        <v>53</v>
      </c>
      <c r="F36" s="1">
        <v>1</v>
      </c>
      <c r="G36" t="s">
        <v>49</v>
      </c>
      <c r="H36" s="1">
        <v>1</v>
      </c>
      <c r="I36" t="s">
        <v>39</v>
      </c>
      <c r="J36" s="1">
        <v>0</v>
      </c>
      <c r="L36" s="1">
        <v>198.5</v>
      </c>
      <c r="M36" s="1">
        <v>20</v>
      </c>
      <c r="N36" t="s">
        <v>155</v>
      </c>
      <c r="O36" s="7">
        <v>848.54</v>
      </c>
      <c r="P36" s="7">
        <v>44.6</v>
      </c>
      <c r="Q36" t="s">
        <v>156</v>
      </c>
      <c r="R36" s="1">
        <v>16</v>
      </c>
    </row>
    <row r="37" spans="1:18">
      <c r="A37" t="s">
        <v>157</v>
      </c>
      <c r="B37" s="1">
        <v>11</v>
      </c>
      <c r="C37" s="17" t="s">
        <v>36</v>
      </c>
      <c r="D37" s="1">
        <v>1</v>
      </c>
      <c r="E37" t="s">
        <v>89</v>
      </c>
      <c r="F37" s="1">
        <v>1</v>
      </c>
      <c r="G37" t="s">
        <v>158</v>
      </c>
      <c r="H37" s="1">
        <v>1</v>
      </c>
      <c r="I37" t="s">
        <v>39</v>
      </c>
      <c r="J37" s="1">
        <v>1</v>
      </c>
      <c r="K37" t="s">
        <v>82</v>
      </c>
      <c r="L37" s="1">
        <v>210.5</v>
      </c>
      <c r="M37" s="1">
        <v>19</v>
      </c>
      <c r="N37" t="s">
        <v>159</v>
      </c>
      <c r="O37" s="1">
        <v>421</v>
      </c>
      <c r="P37" s="1">
        <v>38.270000000000003</v>
      </c>
      <c r="Q37" t="s">
        <v>160</v>
      </c>
      <c r="R37" s="1">
        <v>10</v>
      </c>
    </row>
    <row r="38" spans="1:18">
      <c r="A38" t="s">
        <v>161</v>
      </c>
      <c r="B38" s="1">
        <v>34</v>
      </c>
      <c r="C38" s="18" t="s">
        <v>32</v>
      </c>
      <c r="D38" s="1">
        <v>2</v>
      </c>
      <c r="E38" t="s">
        <v>53</v>
      </c>
      <c r="F38" s="1">
        <v>3</v>
      </c>
      <c r="G38" t="s">
        <v>26</v>
      </c>
      <c r="H38" s="1">
        <v>2</v>
      </c>
      <c r="I38" t="s">
        <v>66</v>
      </c>
      <c r="J38" s="1">
        <v>2</v>
      </c>
      <c r="K38" t="s">
        <v>76</v>
      </c>
      <c r="L38" s="1">
        <v>263</v>
      </c>
      <c r="M38" s="1">
        <v>7</v>
      </c>
      <c r="N38" t="s">
        <v>162</v>
      </c>
      <c r="O38" s="1">
        <v>6254</v>
      </c>
      <c r="P38" s="1">
        <v>183</v>
      </c>
      <c r="Q38" t="s">
        <v>163</v>
      </c>
      <c r="R38" s="1">
        <v>28</v>
      </c>
    </row>
    <row r="39" spans="1:18" ht="15.75" thickBot="1">
      <c r="P39" s="1"/>
    </row>
    <row r="40" spans="1:18" ht="23.25">
      <c r="A40" s="8" t="s">
        <v>164</v>
      </c>
      <c r="B40" s="9">
        <f>SUM(B6:B38)</f>
        <v>752</v>
      </c>
      <c r="C40" s="9"/>
      <c r="D40" s="9">
        <f>SUM(D6:D38)</f>
        <v>43</v>
      </c>
      <c r="E40" s="9"/>
      <c r="F40" s="9">
        <f>SUM(F6:F38)</f>
        <v>44</v>
      </c>
      <c r="G40" s="9"/>
      <c r="H40" s="9">
        <f>SUM(H6:H38)</f>
        <v>41</v>
      </c>
      <c r="I40" s="9"/>
      <c r="J40" s="9">
        <f>SUM(J6:J38)</f>
        <v>35</v>
      </c>
      <c r="K40" s="9"/>
      <c r="L40" s="9">
        <f>SUM(L6:L38)</f>
        <v>6029</v>
      </c>
      <c r="M40" s="9">
        <f>SUM(L7:L38)/ 752</f>
        <v>8.0172872340425538</v>
      </c>
      <c r="N40" s="9"/>
      <c r="O40" s="10">
        <f>SUM(O7:O38)</f>
        <v>43886.080000000002</v>
      </c>
      <c r="P40" s="15">
        <f>SUM(O7:O38)/752</f>
        <v>58.359148936170214</v>
      </c>
      <c r="Q40" s="9"/>
      <c r="R40" s="11">
        <f>SUM(R6:R38)</f>
        <v>418</v>
      </c>
    </row>
    <row r="41" spans="1:18" ht="105">
      <c r="A41" s="12"/>
      <c r="B41" s="13" t="s">
        <v>165</v>
      </c>
      <c r="C41" s="13"/>
      <c r="D41" s="13" t="s">
        <v>166</v>
      </c>
      <c r="E41" s="13"/>
      <c r="F41" s="13" t="s">
        <v>167</v>
      </c>
      <c r="G41" s="13"/>
      <c r="H41" s="13" t="s">
        <v>168</v>
      </c>
      <c r="I41" s="13"/>
      <c r="J41" s="13" t="s">
        <v>169</v>
      </c>
      <c r="K41" s="13"/>
      <c r="L41" s="13" t="s">
        <v>170</v>
      </c>
      <c r="M41" s="13" t="s">
        <v>171</v>
      </c>
      <c r="N41" s="13"/>
      <c r="O41" s="13" t="s">
        <v>172</v>
      </c>
      <c r="P41" s="13" t="s">
        <v>173</v>
      </c>
      <c r="Q41" s="13"/>
      <c r="R41" s="14" t="s">
        <v>174</v>
      </c>
    </row>
    <row r="49" spans="3:3">
      <c r="C49">
        <f>SUM(43,44,41,35,213)</f>
        <v>376</v>
      </c>
    </row>
  </sheetData>
  <sortState xmlns:xlrd2="http://schemas.microsoft.com/office/spreadsheetml/2017/richdata2" ref="A7:R38">
    <sortCondition ref="A7:A38"/>
  </sortState>
  <mergeCells count="5">
    <mergeCell ref="A1:R3"/>
    <mergeCell ref="A4:R4"/>
    <mergeCell ref="A5:C5"/>
    <mergeCell ref="D5:K5"/>
    <mergeCell ref="L5:R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85DF2-C126-4452-B0B7-32542AC91497}">
  <dimension ref="A1:S48"/>
  <sheetViews>
    <sheetView workbookViewId="0">
      <selection activeCell="Q30" sqref="Q30"/>
    </sheetView>
  </sheetViews>
  <sheetFormatPr defaultRowHeight="15" customHeight="1"/>
  <cols>
    <col min="1" max="1" width="37.42578125" customWidth="1"/>
    <col min="2" max="2" width="28.85546875" customWidth="1"/>
    <col min="3" max="3" width="30.140625" customWidth="1"/>
    <col min="4" max="4" width="34.28515625" customWidth="1"/>
    <col min="5" max="5" width="56" customWidth="1"/>
    <col min="6" max="6" width="32.5703125" customWidth="1"/>
    <col min="7" max="7" width="42" customWidth="1"/>
    <col min="8" max="8" width="36.28515625" customWidth="1"/>
    <col min="9" max="9" width="41.42578125" customWidth="1"/>
    <col min="10" max="10" width="35.85546875" customWidth="1"/>
    <col min="11" max="11" width="47.7109375" customWidth="1"/>
    <col min="12" max="12" width="14.85546875" customWidth="1"/>
    <col min="13" max="13" width="19.7109375" customWidth="1"/>
    <col min="14" max="14" width="64.28515625" customWidth="1"/>
    <col min="15" max="15" width="29.7109375" customWidth="1"/>
    <col min="16" max="16" width="14.140625" customWidth="1"/>
    <col min="17" max="17" width="96.140625" customWidth="1"/>
    <col min="18" max="18" width="34.28515625" customWidth="1"/>
  </cols>
  <sheetData>
    <row r="1" spans="1:19" ht="15" customHeight="1">
      <c r="A1" s="45" t="s">
        <v>175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1"/>
    </row>
    <row r="2" spans="1:19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1"/>
    </row>
    <row r="3" spans="1:19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1"/>
    </row>
    <row r="4" spans="1:19">
      <c r="A4" s="47" t="s">
        <v>176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1"/>
    </row>
    <row r="5" spans="1:19" ht="26.25">
      <c r="A5" s="38" t="s">
        <v>2</v>
      </c>
      <c r="B5" s="39"/>
      <c r="C5" s="39"/>
      <c r="D5" s="40" t="s">
        <v>3</v>
      </c>
      <c r="E5" s="41"/>
      <c r="F5" s="41"/>
      <c r="G5" s="41"/>
      <c r="H5" s="41"/>
      <c r="I5" s="41"/>
      <c r="J5" s="41"/>
      <c r="K5" s="41"/>
      <c r="L5" s="42" t="s">
        <v>4</v>
      </c>
      <c r="M5" s="43"/>
      <c r="N5" s="43"/>
      <c r="O5" s="43"/>
      <c r="P5" s="43"/>
      <c r="Q5" s="43"/>
      <c r="R5" s="44"/>
      <c r="S5" s="1"/>
    </row>
    <row r="6" spans="1:19" ht="45">
      <c r="A6" s="2" t="s">
        <v>5</v>
      </c>
      <c r="B6" s="2" t="s">
        <v>6</v>
      </c>
      <c r="C6" s="2" t="s">
        <v>7</v>
      </c>
      <c r="D6" s="23" t="s">
        <v>8</v>
      </c>
      <c r="E6" s="3" t="s">
        <v>9</v>
      </c>
      <c r="F6" s="3" t="s">
        <v>10</v>
      </c>
      <c r="G6" s="23" t="s">
        <v>11</v>
      </c>
      <c r="H6" s="23" t="s">
        <v>12</v>
      </c>
      <c r="I6" s="23" t="s">
        <v>13</v>
      </c>
      <c r="J6" s="3" t="s">
        <v>14</v>
      </c>
      <c r="K6" s="3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5" t="s">
        <v>22</v>
      </c>
      <c r="S6" s="1"/>
    </row>
    <row r="7" spans="1:19">
      <c r="A7" s="22" t="s">
        <v>23</v>
      </c>
      <c r="B7" s="22">
        <v>43</v>
      </c>
      <c r="C7" s="22" t="s">
        <v>24</v>
      </c>
      <c r="D7" s="22">
        <v>1</v>
      </c>
      <c r="E7" s="21" t="s">
        <v>37</v>
      </c>
      <c r="F7" s="22">
        <v>1</v>
      </c>
      <c r="G7" s="21" t="s">
        <v>114</v>
      </c>
      <c r="H7" s="22">
        <v>1</v>
      </c>
      <c r="I7" s="22" t="s">
        <v>39</v>
      </c>
      <c r="J7" s="22">
        <v>1</v>
      </c>
      <c r="K7" s="22" t="s">
        <v>177</v>
      </c>
      <c r="L7" s="22">
        <v>351</v>
      </c>
      <c r="M7" s="22">
        <f>SUM(L7/B7)</f>
        <v>8.1627906976744189</v>
      </c>
      <c r="N7" s="21" t="s">
        <v>178</v>
      </c>
      <c r="O7" s="24">
        <v>5444</v>
      </c>
      <c r="P7" s="25">
        <f>SUM(O7/B7)</f>
        <v>126.6046511627907</v>
      </c>
      <c r="Q7" s="21" t="s">
        <v>179</v>
      </c>
      <c r="R7">
        <v>36</v>
      </c>
    </row>
    <row r="8" spans="1:19">
      <c r="A8" s="22" t="s">
        <v>31</v>
      </c>
      <c r="B8" s="22">
        <v>20</v>
      </c>
      <c r="C8" s="22" t="s">
        <v>32</v>
      </c>
      <c r="D8" s="22">
        <v>2</v>
      </c>
      <c r="E8" s="21" t="s">
        <v>121</v>
      </c>
      <c r="F8" s="22">
        <v>1</v>
      </c>
      <c r="G8" s="21" t="s">
        <v>180</v>
      </c>
      <c r="H8" s="22">
        <v>1</v>
      </c>
      <c r="I8" s="22" t="s">
        <v>181</v>
      </c>
      <c r="J8" s="22">
        <v>1</v>
      </c>
      <c r="K8" s="22" t="s">
        <v>182</v>
      </c>
      <c r="L8" s="22">
        <v>216</v>
      </c>
      <c r="M8" s="22">
        <f t="shared" ref="M8:M38" si="0">SUM(L8/B8)</f>
        <v>10.8</v>
      </c>
      <c r="N8" s="21" t="s">
        <v>183</v>
      </c>
      <c r="O8" s="24">
        <v>1140.27</v>
      </c>
      <c r="P8" s="25">
        <v>42.23</v>
      </c>
      <c r="Q8" s="21" t="s">
        <v>184</v>
      </c>
      <c r="R8">
        <v>7</v>
      </c>
    </row>
    <row r="9" spans="1:19">
      <c r="A9" s="22" t="s">
        <v>185</v>
      </c>
      <c r="B9" s="22">
        <v>30</v>
      </c>
      <c r="C9" s="22" t="s">
        <v>36</v>
      </c>
      <c r="D9" s="22">
        <v>2</v>
      </c>
      <c r="E9" s="21" t="s">
        <v>53</v>
      </c>
      <c r="F9" s="22">
        <v>1</v>
      </c>
      <c r="G9" s="21" t="s">
        <v>186</v>
      </c>
      <c r="H9" s="22">
        <v>3</v>
      </c>
      <c r="I9" s="22" t="s">
        <v>187</v>
      </c>
      <c r="J9" s="22">
        <v>6</v>
      </c>
      <c r="K9" s="22" t="s">
        <v>188</v>
      </c>
      <c r="L9" s="22">
        <v>210</v>
      </c>
      <c r="M9" s="22">
        <f t="shared" si="0"/>
        <v>7</v>
      </c>
      <c r="N9" s="21" t="s">
        <v>189</v>
      </c>
      <c r="O9" s="24">
        <v>1058.3800000000001</v>
      </c>
      <c r="P9" s="25">
        <f t="shared" ref="P9:P38" si="1">SUM(O9/B9)</f>
        <v>35.279333333333334</v>
      </c>
      <c r="Q9" s="21"/>
      <c r="R9">
        <v>7</v>
      </c>
    </row>
    <row r="10" spans="1:19">
      <c r="A10" s="22" t="s">
        <v>43</v>
      </c>
      <c r="B10" s="22">
        <v>35</v>
      </c>
      <c r="C10" s="22" t="s">
        <v>44</v>
      </c>
      <c r="D10" s="22">
        <v>2</v>
      </c>
      <c r="E10" s="21" t="s">
        <v>25</v>
      </c>
      <c r="F10" s="22">
        <v>2</v>
      </c>
      <c r="G10" s="21" t="s">
        <v>190</v>
      </c>
      <c r="H10" s="22">
        <v>3</v>
      </c>
      <c r="I10" s="22" t="s">
        <v>191</v>
      </c>
      <c r="J10" s="22">
        <v>3</v>
      </c>
      <c r="K10" s="22" t="s">
        <v>192</v>
      </c>
      <c r="L10" s="22">
        <v>304</v>
      </c>
      <c r="M10" s="22">
        <f t="shared" si="0"/>
        <v>8.6857142857142851</v>
      </c>
      <c r="N10" s="21" t="s">
        <v>193</v>
      </c>
      <c r="O10" s="24">
        <v>128</v>
      </c>
      <c r="P10" s="25">
        <f>SUM(O10/B10)</f>
        <v>3.657142857142857</v>
      </c>
      <c r="Q10" s="21" t="s">
        <v>194</v>
      </c>
      <c r="R10">
        <v>30</v>
      </c>
    </row>
    <row r="11" spans="1:19">
      <c r="A11" s="22" t="s">
        <v>48</v>
      </c>
      <c r="B11" s="22">
        <v>51</v>
      </c>
      <c r="C11" s="22" t="s">
        <v>32</v>
      </c>
      <c r="D11" s="22">
        <v>1</v>
      </c>
      <c r="E11" s="21" t="s">
        <v>53</v>
      </c>
      <c r="F11" s="22">
        <v>2</v>
      </c>
      <c r="G11" s="21" t="s">
        <v>195</v>
      </c>
      <c r="H11" s="22">
        <v>1</v>
      </c>
      <c r="I11" s="22" t="s">
        <v>39</v>
      </c>
      <c r="J11" s="22">
        <v>1</v>
      </c>
      <c r="K11" s="22" t="s">
        <v>104</v>
      </c>
      <c r="L11" s="22">
        <v>207.5</v>
      </c>
      <c r="M11" s="22">
        <f t="shared" si="0"/>
        <v>4.0686274509803919</v>
      </c>
      <c r="N11" s="21" t="s">
        <v>196</v>
      </c>
      <c r="O11" s="24">
        <v>2676.93</v>
      </c>
      <c r="P11" s="25">
        <f t="shared" si="1"/>
        <v>52.488823529411761</v>
      </c>
      <c r="Q11" s="21" t="s">
        <v>51</v>
      </c>
      <c r="R11">
        <v>14</v>
      </c>
    </row>
    <row r="12" spans="1:19">
      <c r="A12" s="22" t="s">
        <v>52</v>
      </c>
      <c r="B12" s="22">
        <v>50</v>
      </c>
      <c r="C12" s="22" t="s">
        <v>32</v>
      </c>
      <c r="D12" s="22">
        <v>2</v>
      </c>
      <c r="E12" s="21" t="s">
        <v>121</v>
      </c>
      <c r="F12" s="22">
        <v>3</v>
      </c>
      <c r="G12" s="21" t="s">
        <v>197</v>
      </c>
      <c r="H12" s="22">
        <v>1</v>
      </c>
      <c r="I12" s="22" t="s">
        <v>198</v>
      </c>
      <c r="J12" s="22">
        <v>2</v>
      </c>
      <c r="K12" s="22" t="s">
        <v>199</v>
      </c>
      <c r="L12" s="22">
        <v>513</v>
      </c>
      <c r="M12" s="22">
        <f t="shared" si="0"/>
        <v>10.26</v>
      </c>
      <c r="N12" s="21" t="s">
        <v>200</v>
      </c>
      <c r="O12" s="24">
        <v>7178.96</v>
      </c>
      <c r="P12" s="25">
        <f t="shared" si="1"/>
        <v>143.57920000000001</v>
      </c>
      <c r="Q12" s="21"/>
      <c r="R12">
        <v>9</v>
      </c>
    </row>
    <row r="13" spans="1:19">
      <c r="A13" s="22" t="s">
        <v>55</v>
      </c>
      <c r="B13" s="22">
        <v>32</v>
      </c>
      <c r="C13" s="22" t="s">
        <v>24</v>
      </c>
      <c r="D13" s="22">
        <v>1</v>
      </c>
      <c r="E13" s="21" t="s">
        <v>53</v>
      </c>
      <c r="F13" s="22">
        <v>1</v>
      </c>
      <c r="G13" s="21" t="s">
        <v>201</v>
      </c>
      <c r="H13" s="22">
        <v>1</v>
      </c>
      <c r="I13" s="22" t="s">
        <v>27</v>
      </c>
      <c r="J13" s="22">
        <v>1</v>
      </c>
      <c r="K13" s="22" t="s">
        <v>182</v>
      </c>
      <c r="L13" s="22">
        <v>192</v>
      </c>
      <c r="M13" s="22">
        <f t="shared" si="0"/>
        <v>6</v>
      </c>
      <c r="N13" s="21" t="s">
        <v>202</v>
      </c>
      <c r="O13" s="24">
        <v>4279.5</v>
      </c>
      <c r="P13" s="25">
        <f t="shared" si="1"/>
        <v>133.734375</v>
      </c>
      <c r="Q13" s="27" t="s">
        <v>203</v>
      </c>
      <c r="R13">
        <v>4</v>
      </c>
    </row>
    <row r="14" spans="1:19" ht="21" customHeight="1">
      <c r="A14" s="22" t="s">
        <v>204</v>
      </c>
      <c r="B14" s="22">
        <v>7</v>
      </c>
      <c r="C14" s="22" t="s">
        <v>63</v>
      </c>
      <c r="D14" s="22">
        <v>3</v>
      </c>
      <c r="E14" s="21" t="s">
        <v>205</v>
      </c>
      <c r="F14" s="22">
        <v>3</v>
      </c>
      <c r="G14" s="21" t="s">
        <v>206</v>
      </c>
      <c r="H14" s="22">
        <v>3</v>
      </c>
      <c r="I14" s="22" t="s">
        <v>39</v>
      </c>
      <c r="J14" s="22">
        <v>1</v>
      </c>
      <c r="K14" s="22" t="s">
        <v>182</v>
      </c>
      <c r="L14" s="22">
        <v>28</v>
      </c>
      <c r="M14" s="22">
        <f t="shared" si="0"/>
        <v>4</v>
      </c>
      <c r="N14" s="26" t="s">
        <v>207</v>
      </c>
      <c r="O14" s="24">
        <v>107</v>
      </c>
      <c r="P14" s="25">
        <f t="shared" si="1"/>
        <v>15.285714285714286</v>
      </c>
      <c r="Q14" s="21" t="s">
        <v>208</v>
      </c>
      <c r="R14">
        <v>7</v>
      </c>
    </row>
    <row r="15" spans="1:19" ht="15.75">
      <c r="A15" s="22" t="s">
        <v>70</v>
      </c>
      <c r="B15" s="22">
        <v>35</v>
      </c>
      <c r="C15" s="22" t="s">
        <v>32</v>
      </c>
      <c r="D15" s="22">
        <v>1</v>
      </c>
      <c r="E15" s="21" t="s">
        <v>37</v>
      </c>
      <c r="F15" s="22">
        <v>1</v>
      </c>
      <c r="G15" s="21" t="s">
        <v>180</v>
      </c>
      <c r="H15" s="22">
        <v>1</v>
      </c>
      <c r="I15" s="22" t="s">
        <v>209</v>
      </c>
      <c r="J15" s="22">
        <v>1</v>
      </c>
      <c r="K15" s="22" t="s">
        <v>210</v>
      </c>
      <c r="L15" s="22">
        <v>412.5</v>
      </c>
      <c r="M15" s="22">
        <f t="shared" si="0"/>
        <v>11.785714285714286</v>
      </c>
      <c r="N15" s="21" t="s">
        <v>211</v>
      </c>
      <c r="O15" s="24">
        <v>1300</v>
      </c>
      <c r="P15" s="25">
        <f t="shared" si="1"/>
        <v>37.142857142857146</v>
      </c>
      <c r="Q15" s="28" t="s">
        <v>212</v>
      </c>
      <c r="R15">
        <v>13</v>
      </c>
    </row>
    <row r="16" spans="1:19">
      <c r="A16" s="22" t="s">
        <v>79</v>
      </c>
      <c r="B16" s="22">
        <v>43</v>
      </c>
      <c r="C16" s="22" t="s">
        <v>32</v>
      </c>
      <c r="D16" s="22">
        <v>0</v>
      </c>
      <c r="E16" s="21"/>
      <c r="F16" s="22">
        <v>2</v>
      </c>
      <c r="G16" s="21" t="s">
        <v>195</v>
      </c>
      <c r="H16" s="22">
        <v>1</v>
      </c>
      <c r="I16" s="22" t="s">
        <v>213</v>
      </c>
      <c r="J16" s="22">
        <v>1</v>
      </c>
      <c r="K16" s="22" t="s">
        <v>214</v>
      </c>
      <c r="L16" s="22">
        <v>270</v>
      </c>
      <c r="M16" s="22">
        <f t="shared" si="0"/>
        <v>6.2790697674418601</v>
      </c>
      <c r="N16" s="21" t="s">
        <v>215</v>
      </c>
      <c r="O16" s="24">
        <v>6521</v>
      </c>
      <c r="P16" s="25">
        <f t="shared" si="1"/>
        <v>151.65116279069767</v>
      </c>
      <c r="Q16" s="21" t="s">
        <v>216</v>
      </c>
      <c r="R16">
        <v>16</v>
      </c>
    </row>
    <row r="17" spans="1:18">
      <c r="A17" s="22" t="s">
        <v>85</v>
      </c>
      <c r="B17" s="22">
        <v>44</v>
      </c>
      <c r="C17" s="22" t="s">
        <v>32</v>
      </c>
      <c r="D17" s="22">
        <v>1</v>
      </c>
      <c r="E17" s="21" t="s">
        <v>53</v>
      </c>
      <c r="F17" s="22">
        <v>1</v>
      </c>
      <c r="G17" s="21" t="s">
        <v>26</v>
      </c>
      <c r="H17" s="22">
        <v>1</v>
      </c>
      <c r="I17" s="22" t="s">
        <v>39</v>
      </c>
      <c r="J17" s="22">
        <v>1</v>
      </c>
      <c r="K17" s="22" t="s">
        <v>182</v>
      </c>
      <c r="L17" s="22">
        <v>773.5</v>
      </c>
      <c r="M17" s="22">
        <f t="shared" si="0"/>
        <v>17.579545454545453</v>
      </c>
      <c r="N17" s="21" t="s">
        <v>217</v>
      </c>
      <c r="O17" s="24">
        <v>5362</v>
      </c>
      <c r="P17" s="25">
        <f t="shared" si="1"/>
        <v>121.86363636363636</v>
      </c>
      <c r="Q17" s="21" t="s">
        <v>218</v>
      </c>
      <c r="R17">
        <v>19</v>
      </c>
    </row>
    <row r="18" spans="1:18" ht="29.25" customHeight="1">
      <c r="A18" s="22" t="s">
        <v>88</v>
      </c>
      <c r="B18" s="22">
        <v>11</v>
      </c>
      <c r="C18" s="22" t="s">
        <v>36</v>
      </c>
      <c r="D18" s="22">
        <v>2</v>
      </c>
      <c r="E18" s="21" t="s">
        <v>121</v>
      </c>
      <c r="F18" s="22">
        <v>1</v>
      </c>
      <c r="G18" s="21" t="s">
        <v>26</v>
      </c>
      <c r="H18" s="22">
        <v>2</v>
      </c>
      <c r="I18" s="22" t="s">
        <v>187</v>
      </c>
      <c r="J18" s="22">
        <v>2</v>
      </c>
      <c r="K18" s="22" t="s">
        <v>219</v>
      </c>
      <c r="L18" s="22">
        <v>78</v>
      </c>
      <c r="M18" s="22">
        <f t="shared" si="0"/>
        <v>7.0909090909090908</v>
      </c>
      <c r="N18" s="26" t="s">
        <v>220</v>
      </c>
      <c r="O18" s="24" t="s">
        <v>38</v>
      </c>
      <c r="P18" s="25" t="s">
        <v>38</v>
      </c>
      <c r="Q18" s="21" t="s">
        <v>38</v>
      </c>
      <c r="R18">
        <v>11</v>
      </c>
    </row>
    <row r="19" spans="1:18">
      <c r="A19" s="22" t="s">
        <v>221</v>
      </c>
      <c r="B19" s="22">
        <v>5</v>
      </c>
      <c r="C19" s="22" t="s">
        <v>63</v>
      </c>
      <c r="D19" s="22">
        <v>2</v>
      </c>
      <c r="E19" s="21" t="s">
        <v>37</v>
      </c>
      <c r="F19" s="22">
        <v>3</v>
      </c>
      <c r="G19" s="21" t="s">
        <v>222</v>
      </c>
      <c r="H19" s="22">
        <v>3</v>
      </c>
      <c r="I19" s="22" t="s">
        <v>223</v>
      </c>
      <c r="J19" s="22">
        <v>1</v>
      </c>
      <c r="K19" s="22" t="s">
        <v>224</v>
      </c>
      <c r="L19" s="22">
        <v>42</v>
      </c>
      <c r="M19" s="22">
        <f t="shared" si="0"/>
        <v>8.4</v>
      </c>
      <c r="N19" s="21" t="s">
        <v>225</v>
      </c>
      <c r="O19" s="24">
        <v>127</v>
      </c>
      <c r="P19" s="25">
        <f t="shared" si="1"/>
        <v>25.4</v>
      </c>
      <c r="Q19" s="21" t="s">
        <v>226</v>
      </c>
      <c r="R19">
        <v>4</v>
      </c>
    </row>
    <row r="20" spans="1:18">
      <c r="A20" s="22" t="s">
        <v>100</v>
      </c>
      <c r="B20" s="22">
        <v>39</v>
      </c>
      <c r="C20" s="22" t="s">
        <v>32</v>
      </c>
      <c r="D20" s="22">
        <v>1</v>
      </c>
      <c r="E20" s="21" t="s">
        <v>53</v>
      </c>
      <c r="F20" s="22">
        <v>1</v>
      </c>
      <c r="G20" s="21" t="s">
        <v>227</v>
      </c>
      <c r="H20" s="22">
        <v>1</v>
      </c>
      <c r="I20" s="22" t="s">
        <v>39</v>
      </c>
      <c r="J20" s="22">
        <v>1</v>
      </c>
      <c r="K20" s="22" t="s">
        <v>82</v>
      </c>
      <c r="L20" s="22">
        <v>566.5</v>
      </c>
      <c r="M20" s="22">
        <f t="shared" si="0"/>
        <v>14.525641025641026</v>
      </c>
      <c r="N20" s="21" t="s">
        <v>228</v>
      </c>
      <c r="O20" s="24">
        <v>8736.5</v>
      </c>
      <c r="P20" s="25">
        <f t="shared" si="1"/>
        <v>224.01282051282053</v>
      </c>
      <c r="Q20" s="21" t="s">
        <v>229</v>
      </c>
      <c r="R20">
        <v>39</v>
      </c>
    </row>
    <row r="21" spans="1:18">
      <c r="A21" s="22" t="s">
        <v>103</v>
      </c>
      <c r="B21" s="22">
        <v>16</v>
      </c>
      <c r="C21" s="22" t="s">
        <v>24</v>
      </c>
      <c r="D21" s="22">
        <v>2</v>
      </c>
      <c r="E21" s="21" t="s">
        <v>230</v>
      </c>
      <c r="F21" s="22">
        <v>1</v>
      </c>
      <c r="G21" s="21"/>
      <c r="H21" s="22">
        <v>0</v>
      </c>
      <c r="I21" s="22"/>
      <c r="J21" s="22">
        <v>1</v>
      </c>
      <c r="K21" s="22" t="s">
        <v>177</v>
      </c>
      <c r="L21" s="22">
        <v>76</v>
      </c>
      <c r="M21" s="22">
        <f t="shared" si="0"/>
        <v>4.75</v>
      </c>
      <c r="N21" s="26" t="s">
        <v>231</v>
      </c>
      <c r="O21" s="24">
        <v>161</v>
      </c>
      <c r="P21" s="25">
        <f t="shared" si="1"/>
        <v>10.0625</v>
      </c>
      <c r="Q21" s="21" t="s">
        <v>106</v>
      </c>
      <c r="R21">
        <v>6</v>
      </c>
    </row>
    <row r="22" spans="1:18">
      <c r="A22" s="22" t="s">
        <v>232</v>
      </c>
      <c r="B22" s="22">
        <v>21</v>
      </c>
      <c r="C22" s="22" t="s">
        <v>44</v>
      </c>
      <c r="D22" s="22">
        <v>4</v>
      </c>
      <c r="E22" s="21" t="s">
        <v>233</v>
      </c>
      <c r="F22" s="22">
        <v>2</v>
      </c>
      <c r="G22" s="21"/>
      <c r="H22" s="22">
        <v>2</v>
      </c>
      <c r="I22" s="22" t="s">
        <v>234</v>
      </c>
      <c r="J22" s="22">
        <v>2</v>
      </c>
      <c r="K22" s="22" t="s">
        <v>182</v>
      </c>
      <c r="L22" s="22">
        <v>225</v>
      </c>
      <c r="M22" s="22">
        <f t="shared" si="0"/>
        <v>10.714285714285714</v>
      </c>
      <c r="N22" s="21" t="s">
        <v>235</v>
      </c>
      <c r="O22" s="24">
        <v>158.75</v>
      </c>
      <c r="P22" s="25">
        <f t="shared" si="1"/>
        <v>7.5595238095238093</v>
      </c>
      <c r="Q22" s="21" t="s">
        <v>236</v>
      </c>
      <c r="R22">
        <v>18</v>
      </c>
    </row>
    <row r="23" spans="1:18">
      <c r="A23" s="22" t="s">
        <v>237</v>
      </c>
      <c r="B23" s="22">
        <v>9</v>
      </c>
      <c r="C23" s="22" t="s">
        <v>63</v>
      </c>
      <c r="D23" s="22">
        <v>3</v>
      </c>
      <c r="E23" s="21" t="s">
        <v>238</v>
      </c>
      <c r="F23" s="22">
        <v>2</v>
      </c>
      <c r="G23" s="21"/>
      <c r="H23" s="22">
        <v>2</v>
      </c>
      <c r="I23" s="22" t="s">
        <v>39</v>
      </c>
      <c r="J23" s="22">
        <v>1</v>
      </c>
      <c r="K23" s="22" t="s">
        <v>239</v>
      </c>
      <c r="L23" s="22">
        <v>28</v>
      </c>
      <c r="M23" s="22">
        <f t="shared" si="0"/>
        <v>3.1111111111111112</v>
      </c>
      <c r="N23" s="21" t="s">
        <v>240</v>
      </c>
      <c r="O23" s="24">
        <v>2200</v>
      </c>
      <c r="P23" s="25">
        <f t="shared" si="1"/>
        <v>244.44444444444446</v>
      </c>
      <c r="Q23" s="21" t="s">
        <v>241</v>
      </c>
      <c r="R23">
        <v>5</v>
      </c>
    </row>
    <row r="24" spans="1:18">
      <c r="A24" s="22" t="s">
        <v>242</v>
      </c>
      <c r="B24" s="22">
        <v>10</v>
      </c>
      <c r="C24" s="22" t="s">
        <v>63</v>
      </c>
      <c r="D24" s="22">
        <v>1</v>
      </c>
      <c r="E24" s="21" t="s">
        <v>37</v>
      </c>
      <c r="F24" s="22">
        <v>1</v>
      </c>
      <c r="G24" s="21"/>
      <c r="H24" s="22">
        <v>2</v>
      </c>
      <c r="I24" s="22" t="s">
        <v>39</v>
      </c>
      <c r="J24" s="22">
        <v>1</v>
      </c>
      <c r="K24" s="22" t="s">
        <v>82</v>
      </c>
      <c r="L24" s="22">
        <v>109</v>
      </c>
      <c r="M24" s="22">
        <f t="shared" si="0"/>
        <v>10.9</v>
      </c>
      <c r="N24" s="21" t="s">
        <v>243</v>
      </c>
      <c r="O24" s="24">
        <v>700</v>
      </c>
      <c r="P24" s="25">
        <f t="shared" si="1"/>
        <v>70</v>
      </c>
      <c r="Q24" s="21" t="s">
        <v>244</v>
      </c>
      <c r="R24">
        <v>8</v>
      </c>
    </row>
    <row r="25" spans="1:18">
      <c r="A25" s="22" t="s">
        <v>120</v>
      </c>
      <c r="B25" s="22">
        <v>28</v>
      </c>
      <c r="C25" s="22" t="s">
        <v>24</v>
      </c>
      <c r="D25" s="22">
        <v>2</v>
      </c>
      <c r="E25" s="21" t="s">
        <v>238</v>
      </c>
      <c r="F25" s="22">
        <v>2</v>
      </c>
      <c r="G25" s="21"/>
      <c r="H25" s="22">
        <v>1</v>
      </c>
      <c r="I25" s="22" t="s">
        <v>39</v>
      </c>
      <c r="J25" s="22">
        <v>3</v>
      </c>
      <c r="K25" s="22" t="s">
        <v>245</v>
      </c>
      <c r="L25" s="22">
        <v>156</v>
      </c>
      <c r="M25" s="22">
        <f t="shared" si="0"/>
        <v>5.5714285714285712</v>
      </c>
      <c r="N25" s="27" t="s">
        <v>246</v>
      </c>
      <c r="O25" s="24">
        <v>322</v>
      </c>
      <c r="P25" s="25">
        <f t="shared" si="1"/>
        <v>11.5</v>
      </c>
      <c r="Q25" s="21" t="s">
        <v>38</v>
      </c>
    </row>
    <row r="26" spans="1:18">
      <c r="A26" s="22" t="s">
        <v>128</v>
      </c>
      <c r="B26" s="22">
        <v>22</v>
      </c>
      <c r="C26" s="22" t="s">
        <v>44</v>
      </c>
      <c r="D26" s="22">
        <v>0</v>
      </c>
      <c r="E26" s="21"/>
      <c r="F26" s="22">
        <v>1</v>
      </c>
      <c r="G26" s="21" t="s">
        <v>26</v>
      </c>
      <c r="H26" s="22">
        <v>0</v>
      </c>
      <c r="I26" s="22"/>
      <c r="J26" s="22">
        <v>1</v>
      </c>
      <c r="K26" s="22" t="s">
        <v>247</v>
      </c>
      <c r="L26" s="22">
        <v>33.5</v>
      </c>
      <c r="M26" s="22">
        <f t="shared" si="0"/>
        <v>1.5227272727272727</v>
      </c>
      <c r="N26" s="21" t="s">
        <v>248</v>
      </c>
      <c r="O26" s="24">
        <v>300</v>
      </c>
      <c r="P26" s="25">
        <f t="shared" si="1"/>
        <v>13.636363636363637</v>
      </c>
      <c r="Q26" s="21" t="s">
        <v>249</v>
      </c>
      <c r="R26">
        <v>20</v>
      </c>
    </row>
    <row r="27" spans="1:18">
      <c r="A27" s="22" t="s">
        <v>250</v>
      </c>
      <c r="B27" s="22">
        <v>48</v>
      </c>
      <c r="C27" s="22" t="s">
        <v>32</v>
      </c>
      <c r="D27" s="22">
        <v>4</v>
      </c>
      <c r="E27" s="21" t="s">
        <v>205</v>
      </c>
      <c r="F27" s="22">
        <v>2</v>
      </c>
      <c r="G27" s="21" t="s">
        <v>26</v>
      </c>
      <c r="H27" s="22">
        <v>2</v>
      </c>
      <c r="I27" s="22" t="s">
        <v>251</v>
      </c>
      <c r="J27" s="22">
        <v>3</v>
      </c>
      <c r="K27" s="22" t="s">
        <v>252</v>
      </c>
      <c r="L27" s="22">
        <v>226</v>
      </c>
      <c r="M27" s="22">
        <f t="shared" si="0"/>
        <v>4.708333333333333</v>
      </c>
      <c r="N27" s="21" t="s">
        <v>253</v>
      </c>
      <c r="O27" s="24">
        <v>1518</v>
      </c>
      <c r="P27" s="25">
        <f t="shared" si="1"/>
        <v>31.625</v>
      </c>
      <c r="Q27" s="21" t="s">
        <v>254</v>
      </c>
      <c r="R27">
        <v>10</v>
      </c>
    </row>
    <row r="28" spans="1:18">
      <c r="A28" s="22" t="s">
        <v>255</v>
      </c>
      <c r="B28" s="22">
        <v>5</v>
      </c>
      <c r="C28" s="22" t="s">
        <v>24</v>
      </c>
      <c r="D28" s="22">
        <v>1</v>
      </c>
      <c r="E28" s="21" t="s">
        <v>37</v>
      </c>
      <c r="F28" s="22">
        <v>4</v>
      </c>
      <c r="G28" s="21" t="s">
        <v>256</v>
      </c>
      <c r="H28" s="22">
        <v>1</v>
      </c>
      <c r="I28" s="22" t="s">
        <v>39</v>
      </c>
      <c r="J28" s="22">
        <v>2</v>
      </c>
      <c r="K28" s="22" t="s">
        <v>257</v>
      </c>
      <c r="L28" s="22">
        <v>10</v>
      </c>
      <c r="M28" s="22">
        <f t="shared" si="0"/>
        <v>2</v>
      </c>
      <c r="N28" s="21" t="s">
        <v>258</v>
      </c>
      <c r="O28" s="24">
        <v>365.5</v>
      </c>
      <c r="P28" s="25">
        <f t="shared" si="1"/>
        <v>73.099999999999994</v>
      </c>
      <c r="Q28" s="21" t="s">
        <v>38</v>
      </c>
      <c r="R28">
        <v>4</v>
      </c>
    </row>
    <row r="29" spans="1:18">
      <c r="A29" s="22" t="s">
        <v>130</v>
      </c>
      <c r="B29" s="22">
        <v>43</v>
      </c>
      <c r="C29" s="22" t="s">
        <v>44</v>
      </c>
      <c r="D29" s="22">
        <v>2</v>
      </c>
      <c r="E29" s="21" t="s">
        <v>25</v>
      </c>
      <c r="F29" s="22">
        <v>1</v>
      </c>
      <c r="G29" s="21" t="s">
        <v>180</v>
      </c>
      <c r="H29" s="22">
        <v>2</v>
      </c>
      <c r="I29" s="22" t="s">
        <v>187</v>
      </c>
      <c r="J29" s="22">
        <v>1</v>
      </c>
      <c r="K29" s="22" t="s">
        <v>210</v>
      </c>
      <c r="L29" s="22">
        <v>425.5</v>
      </c>
      <c r="M29" s="22">
        <f t="shared" si="0"/>
        <v>9.895348837209303</v>
      </c>
      <c r="N29" s="21" t="s">
        <v>259</v>
      </c>
      <c r="O29" s="24">
        <v>501</v>
      </c>
      <c r="P29" s="25">
        <f t="shared" si="1"/>
        <v>11.651162790697674</v>
      </c>
      <c r="Q29" s="21" t="s">
        <v>260</v>
      </c>
    </row>
    <row r="30" spans="1:18">
      <c r="A30" s="22" t="s">
        <v>134</v>
      </c>
      <c r="B30" s="22">
        <v>44</v>
      </c>
      <c r="C30" s="22" t="s">
        <v>24</v>
      </c>
      <c r="D30" s="22">
        <v>3</v>
      </c>
      <c r="E30" s="21" t="s">
        <v>37</v>
      </c>
      <c r="F30" s="22">
        <v>2</v>
      </c>
      <c r="G30" s="21" t="s">
        <v>261</v>
      </c>
      <c r="H30" s="22">
        <v>2</v>
      </c>
      <c r="I30" s="22" t="s">
        <v>262</v>
      </c>
      <c r="J30" s="22">
        <v>1</v>
      </c>
      <c r="K30" s="22" t="s">
        <v>82</v>
      </c>
      <c r="L30" s="22">
        <v>181</v>
      </c>
      <c r="M30" s="22">
        <f t="shared" si="0"/>
        <v>4.1136363636363633</v>
      </c>
      <c r="N30" s="21" t="s">
        <v>263</v>
      </c>
      <c r="O30" s="24">
        <v>4035.1</v>
      </c>
      <c r="P30" s="25">
        <f t="shared" si="1"/>
        <v>91.706818181818178</v>
      </c>
      <c r="Q30" s="21"/>
      <c r="R30">
        <v>14</v>
      </c>
    </row>
    <row r="31" spans="1:18">
      <c r="A31" s="22" t="s">
        <v>139</v>
      </c>
      <c r="B31" s="22">
        <v>70</v>
      </c>
      <c r="C31" s="22" t="s">
        <v>24</v>
      </c>
      <c r="D31" s="22">
        <v>1</v>
      </c>
      <c r="E31" s="21" t="s">
        <v>37</v>
      </c>
      <c r="F31" s="22">
        <v>1</v>
      </c>
      <c r="G31" s="21" t="s">
        <v>180</v>
      </c>
      <c r="H31" s="22">
        <v>1</v>
      </c>
      <c r="I31" s="22"/>
      <c r="J31" s="22">
        <v>1</v>
      </c>
      <c r="K31" s="22" t="s">
        <v>264</v>
      </c>
      <c r="L31" s="22">
        <v>215</v>
      </c>
      <c r="M31" s="22">
        <f t="shared" si="0"/>
        <v>3.0714285714285716</v>
      </c>
      <c r="N31" s="21"/>
      <c r="O31" s="24">
        <v>2920</v>
      </c>
      <c r="P31" s="25">
        <f>SUM(O31/B31)</f>
        <v>41.714285714285715</v>
      </c>
      <c r="Q31" s="21"/>
    </row>
    <row r="32" spans="1:18">
      <c r="A32" s="22" t="s">
        <v>265</v>
      </c>
      <c r="B32" s="22">
        <v>9</v>
      </c>
      <c r="C32" s="22" t="s">
        <v>36</v>
      </c>
      <c r="D32" s="22">
        <v>2</v>
      </c>
      <c r="E32" s="21" t="s">
        <v>37</v>
      </c>
      <c r="F32" s="22">
        <v>2</v>
      </c>
      <c r="G32" s="21" t="s">
        <v>266</v>
      </c>
      <c r="H32" s="22">
        <v>1</v>
      </c>
      <c r="I32" s="22" t="s">
        <v>187</v>
      </c>
      <c r="J32" s="22">
        <v>2</v>
      </c>
      <c r="K32" s="22" t="s">
        <v>267</v>
      </c>
      <c r="L32" s="22">
        <v>107</v>
      </c>
      <c r="M32" s="22">
        <f t="shared" si="0"/>
        <v>11.888888888888889</v>
      </c>
      <c r="N32" s="21" t="s">
        <v>268</v>
      </c>
      <c r="O32" s="24">
        <v>135</v>
      </c>
      <c r="P32" s="25">
        <f t="shared" si="1"/>
        <v>15</v>
      </c>
      <c r="Q32" s="21" t="s">
        <v>216</v>
      </c>
    </row>
    <row r="33" spans="1:18">
      <c r="A33" s="22" t="s">
        <v>147</v>
      </c>
      <c r="B33" s="22">
        <v>20</v>
      </c>
      <c r="C33" s="22" t="s">
        <v>44</v>
      </c>
      <c r="D33" s="22">
        <v>1</v>
      </c>
      <c r="E33" s="21" t="s">
        <v>37</v>
      </c>
      <c r="F33" s="22">
        <v>2</v>
      </c>
      <c r="G33" s="21" t="s">
        <v>266</v>
      </c>
      <c r="H33" s="22">
        <v>1</v>
      </c>
      <c r="I33" s="22" t="s">
        <v>39</v>
      </c>
      <c r="J33" s="22">
        <v>2</v>
      </c>
      <c r="K33" s="22" t="s">
        <v>269</v>
      </c>
      <c r="L33" s="22">
        <v>114</v>
      </c>
      <c r="M33" s="22">
        <f t="shared" si="0"/>
        <v>5.7</v>
      </c>
      <c r="N33" s="21" t="s">
        <v>270</v>
      </c>
      <c r="O33" s="24">
        <v>470.75</v>
      </c>
      <c r="P33" s="25">
        <f t="shared" si="1"/>
        <v>23.537500000000001</v>
      </c>
      <c r="Q33" s="21" t="s">
        <v>271</v>
      </c>
      <c r="R33">
        <v>10</v>
      </c>
    </row>
    <row r="34" spans="1:18">
      <c r="A34" s="22" t="s">
        <v>150</v>
      </c>
      <c r="B34" s="22">
        <v>45</v>
      </c>
      <c r="C34" s="22" t="s">
        <v>24</v>
      </c>
      <c r="D34" s="22">
        <v>2</v>
      </c>
      <c r="E34" s="21" t="s">
        <v>121</v>
      </c>
      <c r="F34" s="22">
        <v>2</v>
      </c>
      <c r="G34" s="21" t="s">
        <v>272</v>
      </c>
      <c r="H34" s="22">
        <v>1</v>
      </c>
      <c r="I34" s="22" t="s">
        <v>39</v>
      </c>
      <c r="J34" s="22">
        <v>2</v>
      </c>
      <c r="K34" s="22" t="s">
        <v>273</v>
      </c>
      <c r="L34" s="22">
        <v>78</v>
      </c>
      <c r="M34" s="22">
        <f t="shared" si="0"/>
        <v>1.7333333333333334</v>
      </c>
      <c r="N34" s="21"/>
      <c r="O34" s="24">
        <v>985</v>
      </c>
      <c r="P34" s="25">
        <f t="shared" si="1"/>
        <v>21.888888888888889</v>
      </c>
      <c r="Q34" s="21"/>
    </row>
    <row r="35" spans="1:18">
      <c r="A35" s="22" t="s">
        <v>274</v>
      </c>
      <c r="B35" s="22">
        <v>6</v>
      </c>
      <c r="C35" s="22" t="s">
        <v>36</v>
      </c>
      <c r="D35" s="22">
        <v>2</v>
      </c>
      <c r="E35" s="21" t="s">
        <v>37</v>
      </c>
      <c r="F35" s="22">
        <v>2</v>
      </c>
      <c r="G35" s="21" t="s">
        <v>180</v>
      </c>
      <c r="H35" s="22">
        <v>1</v>
      </c>
      <c r="I35" s="22" t="s">
        <v>39</v>
      </c>
      <c r="J35" s="22">
        <v>1</v>
      </c>
      <c r="K35" s="22" t="s">
        <v>182</v>
      </c>
      <c r="L35" s="22">
        <v>30</v>
      </c>
      <c r="M35" s="22">
        <f t="shared" si="0"/>
        <v>5</v>
      </c>
      <c r="N35" s="21"/>
      <c r="O35" s="24">
        <v>120</v>
      </c>
      <c r="P35" s="25">
        <f t="shared" si="1"/>
        <v>20</v>
      </c>
      <c r="Q35" s="21"/>
    </row>
    <row r="36" spans="1:18">
      <c r="A36" s="22" t="s">
        <v>154</v>
      </c>
      <c r="B36" s="22">
        <v>26</v>
      </c>
      <c r="C36" s="22" t="s">
        <v>24</v>
      </c>
      <c r="D36" s="22">
        <v>2</v>
      </c>
      <c r="E36" s="21" t="s">
        <v>37</v>
      </c>
      <c r="F36" s="22">
        <v>1</v>
      </c>
      <c r="G36" s="21" t="s">
        <v>180</v>
      </c>
      <c r="H36" s="22">
        <v>2</v>
      </c>
      <c r="I36" s="22" t="s">
        <v>262</v>
      </c>
      <c r="J36" s="22">
        <v>1</v>
      </c>
      <c r="K36" s="22" t="s">
        <v>86</v>
      </c>
      <c r="L36" s="22">
        <v>104</v>
      </c>
      <c r="M36" s="22">
        <f t="shared" si="0"/>
        <v>4</v>
      </c>
      <c r="N36" s="21"/>
      <c r="O36" s="24">
        <v>1845</v>
      </c>
      <c r="P36" s="25">
        <f t="shared" si="1"/>
        <v>70.961538461538467</v>
      </c>
      <c r="Q36" s="21"/>
    </row>
    <row r="37" spans="1:18">
      <c r="A37" s="22" t="s">
        <v>275</v>
      </c>
      <c r="B37" s="22">
        <v>8</v>
      </c>
      <c r="C37" s="22" t="s">
        <v>36</v>
      </c>
      <c r="D37" s="22">
        <v>2</v>
      </c>
      <c r="E37" s="21" t="s">
        <v>121</v>
      </c>
      <c r="F37" s="22">
        <v>3</v>
      </c>
      <c r="G37" s="21" t="s">
        <v>276</v>
      </c>
      <c r="H37" s="22">
        <v>3</v>
      </c>
      <c r="I37" s="22" t="s">
        <v>277</v>
      </c>
      <c r="J37" s="22">
        <v>2</v>
      </c>
      <c r="K37" s="22" t="s">
        <v>278</v>
      </c>
      <c r="L37" s="22">
        <v>145</v>
      </c>
      <c r="M37" s="22">
        <f t="shared" si="0"/>
        <v>18.125</v>
      </c>
      <c r="N37" s="21"/>
      <c r="O37" s="24">
        <v>330</v>
      </c>
      <c r="P37" s="25">
        <f t="shared" si="1"/>
        <v>41.25</v>
      </c>
      <c r="Q37" s="21"/>
    </row>
    <row r="38" spans="1:18">
      <c r="A38" s="22" t="s">
        <v>161</v>
      </c>
      <c r="B38" s="22">
        <v>51</v>
      </c>
      <c r="C38" s="22" t="s">
        <v>32</v>
      </c>
      <c r="D38" s="22">
        <v>2</v>
      </c>
      <c r="E38" s="21" t="s">
        <v>37</v>
      </c>
      <c r="F38" s="22">
        <v>2</v>
      </c>
      <c r="G38" s="21" t="s">
        <v>279</v>
      </c>
      <c r="H38" s="22">
        <v>2</v>
      </c>
      <c r="I38" s="22" t="s">
        <v>187</v>
      </c>
      <c r="J38" s="22">
        <v>1</v>
      </c>
      <c r="K38" s="22" t="s">
        <v>280</v>
      </c>
      <c r="L38" s="22">
        <v>385.5</v>
      </c>
      <c r="M38" s="22">
        <f t="shared" si="0"/>
        <v>7.5588235294117645</v>
      </c>
      <c r="N38" s="21"/>
      <c r="O38" s="24">
        <v>8332.1200000000008</v>
      </c>
      <c r="P38" s="25">
        <f t="shared" si="1"/>
        <v>163.37490196078434</v>
      </c>
      <c r="Q38" s="21"/>
    </row>
    <row r="39" spans="1:18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spans="1:18" ht="23.25">
      <c r="A40" s="8" t="s">
        <v>164</v>
      </c>
      <c r="B40" s="9">
        <f>SUM(B6:B38)</f>
        <v>926</v>
      </c>
      <c r="C40" s="9"/>
      <c r="D40" s="9">
        <f>SUM(D6:D38)</f>
        <v>57</v>
      </c>
      <c r="E40" s="9"/>
      <c r="F40" s="9">
        <f>SUM(F6:F38)</f>
        <v>56</v>
      </c>
      <c r="G40" s="9"/>
      <c r="H40" s="9">
        <f>SUM(H6:H38)</f>
        <v>49</v>
      </c>
      <c r="I40" s="9"/>
      <c r="J40" s="9">
        <f>SUM(J6:J38)</f>
        <v>51</v>
      </c>
      <c r="K40" s="9"/>
      <c r="L40" s="9">
        <f>SUM(L6:L38)</f>
        <v>6812.5</v>
      </c>
      <c r="M40" s="9">
        <f>SUM(L7:L38)/ 926</f>
        <v>7.3569114470842329</v>
      </c>
      <c r="N40" s="9"/>
      <c r="O40" s="10">
        <f>SUM(O7:O38)</f>
        <v>69458.759999999995</v>
      </c>
      <c r="P40" s="15">
        <f>SUM(O7:O38)/752</f>
        <v>92.365372340425523</v>
      </c>
      <c r="Q40" s="9"/>
      <c r="R40" s="11">
        <f>SUM(R6:R38)</f>
        <v>311</v>
      </c>
    </row>
    <row r="41" spans="1:18" ht="63">
      <c r="A41" s="12"/>
      <c r="B41" s="13" t="s">
        <v>165</v>
      </c>
      <c r="C41" s="13"/>
      <c r="D41" s="13" t="s">
        <v>166</v>
      </c>
      <c r="E41" s="13"/>
      <c r="F41" s="13" t="s">
        <v>281</v>
      </c>
      <c r="G41" s="13"/>
      <c r="H41" s="13" t="s">
        <v>168</v>
      </c>
      <c r="I41" s="13"/>
      <c r="J41" s="13" t="s">
        <v>169</v>
      </c>
      <c r="K41" s="13"/>
      <c r="L41" s="13" t="s">
        <v>170</v>
      </c>
      <c r="M41" s="13" t="s">
        <v>171</v>
      </c>
      <c r="N41" s="13"/>
      <c r="O41" s="13" t="s">
        <v>172</v>
      </c>
      <c r="P41" s="13" t="s">
        <v>173</v>
      </c>
      <c r="Q41" s="13"/>
      <c r="R41" s="14" t="s">
        <v>174</v>
      </c>
    </row>
    <row r="42" spans="1:1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</row>
    <row r="43" spans="1:1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</row>
    <row r="44" spans="1: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</row>
    <row r="45" spans="1: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</row>
    <row r="46" spans="1: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</row>
    <row r="47" spans="1: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</row>
    <row r="48" spans="1:18"/>
  </sheetData>
  <mergeCells count="5">
    <mergeCell ref="A5:C5"/>
    <mergeCell ref="D5:K5"/>
    <mergeCell ref="L5:R5"/>
    <mergeCell ref="A1:R3"/>
    <mergeCell ref="A4:R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EDD33BCC991240A0C05A0ACFB7249F" ma:contentTypeVersion="18" ma:contentTypeDescription="Create a new document." ma:contentTypeScope="" ma:versionID="b2c319c11c87a022cae8d7bc4407d012">
  <xsd:schema xmlns:xsd="http://www.w3.org/2001/XMLSchema" xmlns:xs="http://www.w3.org/2001/XMLSchema" xmlns:p="http://schemas.microsoft.com/office/2006/metadata/properties" xmlns:ns1="http://schemas.microsoft.com/sharepoint/v3" xmlns:ns2="4101d47c-2786-4da9-8bab-509afa7c9c1c" xmlns:ns3="4b126531-1c6f-4847-86d2-c363e8087ec7" targetNamespace="http://schemas.microsoft.com/office/2006/metadata/properties" ma:root="true" ma:fieldsID="b757ffaaa69c8f4c1e0417757ddc6585" ns1:_="" ns2:_="" ns3:_="">
    <xsd:import namespace="http://schemas.microsoft.com/sharepoint/v3"/>
    <xsd:import namespace="4101d47c-2786-4da9-8bab-509afa7c9c1c"/>
    <xsd:import namespace="4b126531-1c6f-4847-86d2-c363e808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1d47c-2786-4da9-8bab-509afa7c9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32b07bb-fd7d-413e-8714-e6af48a485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26531-1c6f-4847-86d2-c363e8087ec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b9210fb-b9dd-426f-a712-520c13af49c5}" ma:internalName="TaxCatchAll" ma:showField="CatchAllData" ma:web="4b126531-1c6f-4847-86d2-c363e808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01d47c-2786-4da9-8bab-509afa7c9c1c">
      <Terms xmlns="http://schemas.microsoft.com/office/infopath/2007/PartnerControls"/>
    </lcf76f155ced4ddcb4097134ff3c332f>
    <TaxCatchAll xmlns="4b126531-1c6f-4847-86d2-c363e8087ec7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B537E4A-FF4C-485A-9060-003310BE34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76D7B3-64B6-435A-83D6-E357979EB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01d47c-2786-4da9-8bab-509afa7c9c1c"/>
    <ds:schemaRef ds:uri="4b126531-1c6f-4847-86d2-c363e808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D163B7-6F16-42AD-BD29-A7F040E89EB5}">
  <ds:schemaRefs>
    <ds:schemaRef ds:uri="http://schemas.microsoft.com/office/2006/metadata/properties"/>
    <ds:schemaRef ds:uri="http://schemas.microsoft.com/office/infopath/2007/PartnerControls"/>
    <ds:schemaRef ds:uri="4101d47c-2786-4da9-8bab-509afa7c9c1c"/>
    <ds:schemaRef ds:uri="4b126531-1c6f-4847-86d2-c363e8087ec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 2024</vt:lpstr>
      <vt:lpstr>Spring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Vital, Roodinz F.</dc:creator>
  <cp:keywords/>
  <dc:description/>
  <cp:lastModifiedBy>Vital, Roodinz F.</cp:lastModifiedBy>
  <cp:revision/>
  <dcterms:created xsi:type="dcterms:W3CDTF">2025-01-20T14:06:52Z</dcterms:created>
  <dcterms:modified xsi:type="dcterms:W3CDTF">2025-09-15T20:27:37Z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0x01010026EDD33BCC991240A0C05A0ACFB7249F</vt:lpwstr>
  </property>
  <property fmtid="{D5CDD505-2E9C-101B-9397-08002B2CF9AE}" pid="3" name="MediaServiceImageTags">
    <vt:lpwstr/>
  </property>
</Properties>
</file>